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500"/>
  </bookViews>
  <sheets>
    <sheet name="СПЕЦОДЯГ" sheetId="1" r:id="rId1"/>
    <sheet name="МЕДОДЯГ" sheetId="3" r:id="rId2"/>
    <sheet name="СУПУТНІ" sheetId="2" r:id="rId3"/>
  </sheets>
  <definedNames>
    <definedName name="_xlnm.Print_Area" localSheetId="0">СПЕЦОДЯГ!$A$1:$E$498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3" l="1"/>
  <c r="J20" i="3"/>
  <c r="I20" i="3"/>
  <c r="H20" i="3"/>
  <c r="G20" i="3"/>
  <c r="K19" i="3"/>
  <c r="J19" i="3"/>
  <c r="I19" i="3"/>
  <c r="H19" i="3"/>
  <c r="G19" i="3"/>
  <c r="K11" i="3" l="1"/>
  <c r="J11" i="3"/>
  <c r="I11" i="3"/>
  <c r="H11" i="3"/>
  <c r="G11" i="3"/>
  <c r="K10" i="3"/>
  <c r="J10" i="3"/>
  <c r="I10" i="3"/>
  <c r="H10" i="3"/>
  <c r="G10" i="3"/>
  <c r="K18" i="3" l="1"/>
  <c r="J18" i="3"/>
  <c r="I18" i="3"/>
  <c r="H18" i="3"/>
  <c r="G18" i="3"/>
  <c r="K17" i="3"/>
  <c r="J17" i="3"/>
  <c r="I17" i="3"/>
  <c r="H17" i="3"/>
  <c r="G17" i="3"/>
  <c r="K16" i="3"/>
  <c r="J16" i="3"/>
  <c r="I16" i="3"/>
  <c r="H16" i="3"/>
  <c r="G16" i="3"/>
  <c r="K126" i="1" l="1"/>
  <c r="J126" i="1"/>
  <c r="I126" i="1"/>
  <c r="H126" i="1"/>
  <c r="G126" i="1"/>
  <c r="K15" i="3" l="1"/>
  <c r="J15" i="3"/>
  <c r="I15" i="3"/>
  <c r="H15" i="3"/>
  <c r="G15" i="3"/>
  <c r="K14" i="3"/>
  <c r="J14" i="3"/>
  <c r="I14" i="3"/>
  <c r="H14" i="3"/>
  <c r="G14" i="3"/>
  <c r="K12" i="3"/>
  <c r="J12" i="3"/>
  <c r="I12" i="3"/>
  <c r="H12" i="3"/>
  <c r="G12" i="3"/>
  <c r="K9" i="3"/>
  <c r="J9" i="3"/>
  <c r="I9" i="3"/>
  <c r="H9" i="3"/>
  <c r="G9" i="3"/>
  <c r="K8" i="3"/>
  <c r="J8" i="3"/>
  <c r="I8" i="3"/>
  <c r="H8" i="3"/>
  <c r="G8" i="3"/>
  <c r="K7" i="3" l="1"/>
  <c r="J7" i="3"/>
  <c r="I7" i="3"/>
  <c r="H7" i="3"/>
  <c r="G7" i="3"/>
  <c r="K112" i="1" l="1"/>
  <c r="J112" i="1"/>
  <c r="I112" i="1"/>
  <c r="H112" i="1"/>
  <c r="G112" i="1"/>
  <c r="K111" i="1"/>
  <c r="J111" i="1"/>
  <c r="I111" i="1"/>
  <c r="H111" i="1"/>
  <c r="G111" i="1"/>
  <c r="K90" i="1" l="1"/>
  <c r="J90" i="1"/>
  <c r="I90" i="1"/>
  <c r="H90" i="1"/>
  <c r="G90" i="1"/>
  <c r="K59" i="1" l="1"/>
  <c r="J59" i="1"/>
  <c r="I59" i="1"/>
  <c r="H59" i="1"/>
  <c r="G59" i="1"/>
  <c r="K32" i="1"/>
  <c r="J32" i="1"/>
  <c r="I32" i="1"/>
  <c r="H32" i="1"/>
  <c r="G32" i="1"/>
  <c r="K78" i="1" l="1"/>
  <c r="J78" i="1"/>
  <c r="I78" i="1"/>
  <c r="H78" i="1"/>
  <c r="G78" i="1"/>
  <c r="K400" i="1" l="1"/>
  <c r="J400" i="1"/>
  <c r="I400" i="1"/>
  <c r="H400" i="1"/>
  <c r="G400" i="1"/>
  <c r="K399" i="1"/>
  <c r="J399" i="1"/>
  <c r="I399" i="1"/>
  <c r="H399" i="1"/>
  <c r="G399" i="1"/>
  <c r="K30" i="1" l="1"/>
  <c r="J30" i="1"/>
  <c r="I30" i="1"/>
  <c r="H30" i="1"/>
  <c r="G30" i="1"/>
  <c r="G287" i="1" l="1"/>
  <c r="H287" i="1"/>
  <c r="I287" i="1"/>
  <c r="J287" i="1"/>
  <c r="K287" i="1"/>
  <c r="G83" i="1"/>
  <c r="H83" i="1"/>
  <c r="I83" i="1"/>
  <c r="J83" i="1"/>
  <c r="K83" i="1"/>
  <c r="G26" i="1"/>
  <c r="H26" i="1"/>
  <c r="I26" i="1"/>
  <c r="J26" i="1"/>
  <c r="K26" i="1"/>
  <c r="K375" i="1" l="1"/>
  <c r="J375" i="1"/>
  <c r="I375" i="1"/>
  <c r="H375" i="1"/>
  <c r="G375" i="1"/>
  <c r="K420" i="1" l="1"/>
  <c r="J420" i="1"/>
  <c r="I420" i="1"/>
  <c r="H420" i="1"/>
  <c r="G420" i="1"/>
  <c r="K419" i="1"/>
  <c r="J419" i="1"/>
  <c r="I419" i="1"/>
  <c r="H419" i="1"/>
  <c r="G419" i="1"/>
  <c r="K47" i="1"/>
  <c r="J47" i="1"/>
  <c r="I47" i="1"/>
  <c r="H47" i="1"/>
  <c r="G47" i="1"/>
  <c r="K77" i="1" l="1"/>
  <c r="J77" i="1"/>
  <c r="I77" i="1"/>
  <c r="H77" i="1"/>
  <c r="G77" i="1"/>
  <c r="K76" i="1"/>
  <c r="J76" i="1"/>
  <c r="I76" i="1"/>
  <c r="H76" i="1"/>
  <c r="G76" i="1"/>
  <c r="K29" i="1"/>
  <c r="J29" i="1"/>
  <c r="I29" i="1"/>
  <c r="H29" i="1"/>
  <c r="G29" i="1"/>
  <c r="K28" i="1"/>
  <c r="J28" i="1"/>
  <c r="I28" i="1"/>
  <c r="H28" i="1"/>
  <c r="G28" i="1"/>
  <c r="K51" i="1" l="1"/>
  <c r="J51" i="1"/>
  <c r="I51" i="1"/>
  <c r="H51" i="1"/>
  <c r="G51" i="1"/>
  <c r="K50" i="1"/>
  <c r="J50" i="1"/>
  <c r="I50" i="1"/>
  <c r="H50" i="1"/>
  <c r="G50" i="1"/>
  <c r="K404" i="1"/>
  <c r="J404" i="1"/>
  <c r="I404" i="1"/>
  <c r="H404" i="1"/>
  <c r="G404" i="1"/>
  <c r="K403" i="1"/>
  <c r="J403" i="1"/>
  <c r="I403" i="1"/>
  <c r="H403" i="1"/>
  <c r="G403" i="1"/>
  <c r="K40" i="1"/>
  <c r="J40" i="1"/>
  <c r="I40" i="1"/>
  <c r="H40" i="1"/>
  <c r="G40" i="1"/>
  <c r="K377" i="1" l="1"/>
  <c r="J377" i="1"/>
  <c r="I377" i="1"/>
  <c r="H377" i="1"/>
  <c r="G377" i="1"/>
  <c r="K81" i="1" l="1"/>
  <c r="J81" i="1"/>
  <c r="I81" i="1"/>
  <c r="H81" i="1"/>
  <c r="G81" i="1"/>
  <c r="K45" i="1"/>
  <c r="J45" i="1"/>
  <c r="I45" i="1"/>
  <c r="H45" i="1"/>
  <c r="G45" i="1"/>
  <c r="K24" i="1"/>
  <c r="J24" i="1"/>
  <c r="I24" i="1"/>
  <c r="H24" i="1"/>
  <c r="G24" i="1"/>
  <c r="K426" i="1" l="1"/>
  <c r="J426" i="1"/>
  <c r="I426" i="1"/>
  <c r="H426" i="1"/>
  <c r="G426" i="1"/>
  <c r="K425" i="1"/>
  <c r="J425" i="1"/>
  <c r="I425" i="1"/>
  <c r="H425" i="1"/>
  <c r="G425" i="1"/>
  <c r="K398" i="1" l="1"/>
  <c r="J398" i="1"/>
  <c r="I398" i="1"/>
  <c r="H398" i="1"/>
  <c r="G398" i="1"/>
  <c r="K397" i="1"/>
  <c r="J397" i="1"/>
  <c r="I397" i="1"/>
  <c r="H397" i="1"/>
  <c r="G397" i="1"/>
  <c r="K452" i="1" l="1"/>
  <c r="J452" i="1"/>
  <c r="I452" i="1"/>
  <c r="H452" i="1"/>
  <c r="G452" i="1"/>
  <c r="K451" i="1"/>
  <c r="J451" i="1"/>
  <c r="I451" i="1"/>
  <c r="H451" i="1"/>
  <c r="G451" i="1"/>
  <c r="K424" i="1" l="1"/>
  <c r="J424" i="1"/>
  <c r="I424" i="1"/>
  <c r="H424" i="1"/>
  <c r="G424" i="1"/>
  <c r="K423" i="1"/>
  <c r="J423" i="1"/>
  <c r="I423" i="1"/>
  <c r="H423" i="1"/>
  <c r="G423" i="1"/>
  <c r="K396" i="1" l="1"/>
  <c r="J396" i="1"/>
  <c r="I396" i="1"/>
  <c r="H396" i="1"/>
  <c r="G396" i="1"/>
  <c r="K395" i="1"/>
  <c r="J395" i="1"/>
  <c r="I395" i="1"/>
  <c r="H395" i="1"/>
  <c r="G395" i="1"/>
  <c r="K442" i="1" l="1"/>
  <c r="J442" i="1"/>
  <c r="I442" i="1"/>
  <c r="H442" i="1"/>
  <c r="G442" i="1"/>
  <c r="K441" i="1"/>
  <c r="J441" i="1"/>
  <c r="I441" i="1"/>
  <c r="H441" i="1"/>
  <c r="G441" i="1"/>
  <c r="K422" i="1" l="1"/>
  <c r="J422" i="1"/>
  <c r="I422" i="1"/>
  <c r="H422" i="1"/>
  <c r="G422" i="1"/>
  <c r="K421" i="1"/>
  <c r="J421" i="1"/>
  <c r="I421" i="1"/>
  <c r="H421" i="1"/>
  <c r="G421" i="1"/>
  <c r="K450" i="1"/>
  <c r="J450" i="1"/>
  <c r="I450" i="1"/>
  <c r="H450" i="1"/>
  <c r="G450" i="1"/>
  <c r="K449" i="1"/>
  <c r="J449" i="1"/>
  <c r="I449" i="1"/>
  <c r="H449" i="1"/>
  <c r="G449" i="1"/>
  <c r="K418" i="1"/>
  <c r="J418" i="1"/>
  <c r="I418" i="1"/>
  <c r="H418" i="1"/>
  <c r="G418" i="1"/>
  <c r="K417" i="1"/>
  <c r="J417" i="1"/>
  <c r="I417" i="1"/>
  <c r="H417" i="1"/>
  <c r="G417" i="1"/>
  <c r="K416" i="1"/>
  <c r="J416" i="1"/>
  <c r="I416" i="1"/>
  <c r="H416" i="1"/>
  <c r="G416" i="1"/>
  <c r="K415" i="1"/>
  <c r="J415" i="1"/>
  <c r="I415" i="1"/>
  <c r="H415" i="1"/>
  <c r="G415" i="1"/>
  <c r="K447" i="1"/>
  <c r="J447" i="1"/>
  <c r="I447" i="1"/>
  <c r="H447" i="1"/>
  <c r="G447" i="1"/>
  <c r="K448" i="1"/>
  <c r="J448" i="1"/>
  <c r="I448" i="1"/>
  <c r="H448" i="1"/>
  <c r="G448" i="1"/>
  <c r="K430" i="1" l="1"/>
  <c r="J430" i="1"/>
  <c r="I430" i="1"/>
  <c r="H430" i="1"/>
  <c r="G430" i="1"/>
  <c r="K429" i="1"/>
  <c r="J429" i="1"/>
  <c r="I429" i="1"/>
  <c r="H429" i="1"/>
  <c r="G429" i="1"/>
  <c r="K382" i="1"/>
  <c r="J382" i="1"/>
  <c r="I382" i="1"/>
  <c r="H382" i="1"/>
  <c r="G382" i="1"/>
  <c r="K381" i="1"/>
  <c r="J381" i="1"/>
  <c r="I381" i="1"/>
  <c r="H381" i="1"/>
  <c r="G381" i="1"/>
  <c r="K446" i="1" l="1"/>
  <c r="J446" i="1"/>
  <c r="I446" i="1"/>
  <c r="H446" i="1"/>
  <c r="G446" i="1"/>
  <c r="K445" i="1"/>
  <c r="J445" i="1"/>
  <c r="I445" i="1"/>
  <c r="H445" i="1"/>
  <c r="G445" i="1"/>
  <c r="G365" i="1" l="1"/>
  <c r="H365" i="1"/>
  <c r="I365" i="1"/>
  <c r="J365" i="1"/>
  <c r="K365" i="1"/>
  <c r="G138" i="1"/>
  <c r="H138" i="1"/>
  <c r="I138" i="1"/>
  <c r="J138" i="1"/>
  <c r="K138" i="1"/>
  <c r="G192" i="1"/>
  <c r="H192" i="1"/>
  <c r="I192" i="1"/>
  <c r="J192" i="1"/>
  <c r="K192" i="1"/>
  <c r="G177" i="1"/>
  <c r="H177" i="1"/>
  <c r="I177" i="1"/>
  <c r="J177" i="1"/>
  <c r="K177" i="1"/>
  <c r="K49" i="1" l="1"/>
  <c r="J49" i="1"/>
  <c r="I49" i="1"/>
  <c r="H49" i="1"/>
  <c r="G49" i="1"/>
  <c r="K75" i="1"/>
  <c r="J75" i="1"/>
  <c r="I75" i="1"/>
  <c r="H75" i="1"/>
  <c r="G75" i="1"/>
  <c r="K27" i="1"/>
  <c r="J27" i="1"/>
  <c r="I27" i="1"/>
  <c r="H27" i="1"/>
  <c r="G27" i="1"/>
  <c r="K74" i="1" l="1"/>
  <c r="J74" i="1"/>
  <c r="I74" i="1"/>
  <c r="H74" i="1"/>
  <c r="G74" i="1"/>
  <c r="K22" i="1"/>
  <c r="J22" i="1"/>
  <c r="I22" i="1"/>
  <c r="H22" i="1"/>
  <c r="G22" i="1"/>
  <c r="G349" i="1" l="1"/>
  <c r="H349" i="1" s="1"/>
  <c r="I349" i="1" s="1"/>
  <c r="J349" i="1" s="1"/>
  <c r="K349" i="1" s="1"/>
  <c r="G348" i="1"/>
  <c r="H348" i="1" s="1"/>
  <c r="I348" i="1" s="1"/>
  <c r="J348" i="1" s="1"/>
  <c r="K348" i="1" s="1"/>
  <c r="G351" i="1"/>
  <c r="H351" i="1"/>
  <c r="I351" i="1"/>
  <c r="J351" i="1"/>
  <c r="K351" i="1"/>
  <c r="G352" i="1"/>
  <c r="H352" i="1"/>
  <c r="I352" i="1"/>
  <c r="J352" i="1"/>
  <c r="K352" i="1"/>
  <c r="G353" i="1"/>
  <c r="H353" i="1"/>
  <c r="I353" i="1"/>
  <c r="J353" i="1"/>
  <c r="K353" i="1"/>
  <c r="G354" i="1"/>
  <c r="H354" i="1"/>
  <c r="I354" i="1"/>
  <c r="J354" i="1"/>
  <c r="K354" i="1"/>
  <c r="G355" i="1"/>
  <c r="H355" i="1"/>
  <c r="I355" i="1"/>
  <c r="J355" i="1"/>
  <c r="K355" i="1"/>
  <c r="G356" i="1"/>
  <c r="H356" i="1"/>
  <c r="I356" i="1"/>
  <c r="J356" i="1"/>
  <c r="K356" i="1"/>
  <c r="K434" i="1" l="1"/>
  <c r="J434" i="1"/>
  <c r="I434" i="1"/>
  <c r="H434" i="1"/>
  <c r="G434" i="1"/>
  <c r="K433" i="1"/>
  <c r="J433" i="1"/>
  <c r="I433" i="1"/>
  <c r="H433" i="1"/>
  <c r="G433" i="1"/>
  <c r="K388" i="1"/>
  <c r="J388" i="1"/>
  <c r="I388" i="1"/>
  <c r="H388" i="1"/>
  <c r="G388" i="1"/>
  <c r="K387" i="1"/>
  <c r="J387" i="1"/>
  <c r="I387" i="1"/>
  <c r="H387" i="1"/>
  <c r="G387" i="1"/>
  <c r="K406" i="1"/>
  <c r="J406" i="1"/>
  <c r="I406" i="1"/>
  <c r="H406" i="1"/>
  <c r="G406" i="1"/>
  <c r="K405" i="1"/>
  <c r="J405" i="1"/>
  <c r="I405" i="1"/>
  <c r="H405" i="1"/>
  <c r="G405" i="1"/>
  <c r="K444" i="1" l="1"/>
  <c r="J444" i="1"/>
  <c r="I444" i="1"/>
  <c r="H444" i="1"/>
  <c r="G444" i="1"/>
  <c r="K443" i="1"/>
  <c r="J443" i="1"/>
  <c r="I443" i="1"/>
  <c r="H443" i="1"/>
  <c r="G443" i="1"/>
  <c r="K440" i="1"/>
  <c r="J440" i="1"/>
  <c r="I440" i="1"/>
  <c r="H440" i="1"/>
  <c r="G440" i="1"/>
  <c r="K439" i="1"/>
  <c r="J439" i="1"/>
  <c r="I439" i="1"/>
  <c r="H439" i="1"/>
  <c r="G439" i="1"/>
  <c r="K438" i="1"/>
  <c r="J438" i="1"/>
  <c r="I438" i="1"/>
  <c r="H438" i="1"/>
  <c r="G438" i="1"/>
  <c r="K437" i="1"/>
  <c r="J437" i="1"/>
  <c r="I437" i="1"/>
  <c r="H437" i="1"/>
  <c r="G437" i="1"/>
  <c r="K436" i="1"/>
  <c r="J436" i="1"/>
  <c r="I436" i="1"/>
  <c r="H436" i="1"/>
  <c r="G436" i="1"/>
  <c r="K435" i="1"/>
  <c r="J435" i="1"/>
  <c r="I435" i="1"/>
  <c r="H435" i="1"/>
  <c r="G435" i="1"/>
  <c r="K432" i="1"/>
  <c r="J432" i="1"/>
  <c r="I432" i="1"/>
  <c r="H432" i="1"/>
  <c r="G432" i="1"/>
  <c r="K431" i="1"/>
  <c r="J431" i="1"/>
  <c r="I431" i="1"/>
  <c r="H431" i="1"/>
  <c r="G431" i="1"/>
  <c r="K428" i="1"/>
  <c r="J428" i="1"/>
  <c r="I428" i="1"/>
  <c r="H428" i="1"/>
  <c r="G428" i="1"/>
  <c r="K427" i="1"/>
  <c r="J427" i="1"/>
  <c r="I427" i="1"/>
  <c r="H427" i="1"/>
  <c r="G427" i="1"/>
  <c r="K414" i="1"/>
  <c r="J414" i="1"/>
  <c r="I414" i="1"/>
  <c r="H414" i="1"/>
  <c r="G414" i="1"/>
  <c r="K413" i="1"/>
  <c r="J413" i="1"/>
  <c r="I413" i="1"/>
  <c r="H413" i="1"/>
  <c r="G413" i="1"/>
  <c r="K412" i="1"/>
  <c r="J412" i="1"/>
  <c r="I412" i="1"/>
  <c r="H412" i="1"/>
  <c r="G412" i="1"/>
  <c r="K410" i="1"/>
  <c r="J410" i="1"/>
  <c r="I410" i="1"/>
  <c r="H410" i="1"/>
  <c r="G410" i="1"/>
  <c r="K408" i="1"/>
  <c r="J408" i="1"/>
  <c r="I408" i="1"/>
  <c r="H408" i="1"/>
  <c r="G408" i="1"/>
  <c r="K402" i="1"/>
  <c r="J402" i="1"/>
  <c r="I402" i="1"/>
  <c r="H402" i="1"/>
  <c r="G402" i="1"/>
  <c r="K411" i="1"/>
  <c r="J411" i="1"/>
  <c r="I411" i="1"/>
  <c r="H411" i="1"/>
  <c r="G411" i="1"/>
  <c r="K409" i="1"/>
  <c r="J409" i="1"/>
  <c r="I409" i="1"/>
  <c r="H409" i="1"/>
  <c r="G409" i="1"/>
  <c r="K407" i="1"/>
  <c r="J407" i="1"/>
  <c r="I407" i="1"/>
  <c r="H407" i="1"/>
  <c r="G407" i="1"/>
  <c r="K401" i="1"/>
  <c r="J401" i="1"/>
  <c r="I401" i="1"/>
  <c r="H401" i="1"/>
  <c r="G401" i="1"/>
  <c r="K394" i="1"/>
  <c r="J394" i="1"/>
  <c r="I394" i="1"/>
  <c r="H394" i="1"/>
  <c r="G394" i="1"/>
  <c r="K392" i="1"/>
  <c r="J392" i="1"/>
  <c r="I392" i="1"/>
  <c r="H392" i="1"/>
  <c r="G392" i="1"/>
  <c r="K390" i="1"/>
  <c r="J390" i="1"/>
  <c r="I390" i="1"/>
  <c r="H390" i="1"/>
  <c r="G390" i="1"/>
  <c r="K386" i="1"/>
  <c r="J386" i="1"/>
  <c r="I386" i="1"/>
  <c r="H386" i="1"/>
  <c r="G386" i="1"/>
  <c r="K384" i="1"/>
  <c r="J384" i="1"/>
  <c r="I384" i="1"/>
  <c r="H384" i="1"/>
  <c r="G384" i="1"/>
  <c r="K393" i="1"/>
  <c r="J393" i="1"/>
  <c r="I393" i="1"/>
  <c r="H393" i="1"/>
  <c r="G393" i="1"/>
  <c r="K391" i="1"/>
  <c r="J391" i="1"/>
  <c r="I391" i="1"/>
  <c r="H391" i="1"/>
  <c r="G391" i="1"/>
  <c r="K389" i="1"/>
  <c r="J389" i="1"/>
  <c r="I389" i="1"/>
  <c r="H389" i="1"/>
  <c r="G389" i="1"/>
  <c r="K385" i="1"/>
  <c r="J385" i="1"/>
  <c r="I385" i="1"/>
  <c r="H385" i="1"/>
  <c r="G385" i="1"/>
  <c r="K383" i="1"/>
  <c r="J383" i="1"/>
  <c r="I383" i="1"/>
  <c r="H383" i="1"/>
  <c r="G383" i="1"/>
  <c r="K46" i="1" l="1"/>
  <c r="J46" i="1"/>
  <c r="I46" i="1"/>
  <c r="H46" i="1"/>
  <c r="G46" i="1"/>
  <c r="G350" i="1" l="1"/>
  <c r="H350" i="1"/>
  <c r="I350" i="1"/>
  <c r="J350" i="1"/>
  <c r="K350" i="1"/>
  <c r="G296" i="1" l="1"/>
  <c r="H296" i="1"/>
  <c r="I296" i="1"/>
  <c r="J296" i="1"/>
  <c r="K296" i="1"/>
  <c r="G293" i="1"/>
  <c r="H293" i="1"/>
  <c r="I293" i="1"/>
  <c r="J293" i="1"/>
  <c r="K293" i="1"/>
  <c r="G294" i="1"/>
  <c r="H294" i="1"/>
  <c r="I294" i="1"/>
  <c r="J294" i="1"/>
  <c r="K294" i="1"/>
  <c r="G295" i="1"/>
  <c r="H295" i="1"/>
  <c r="I295" i="1"/>
  <c r="J295" i="1"/>
  <c r="K295" i="1"/>
  <c r="G244" i="1" l="1"/>
  <c r="H244" i="1"/>
  <c r="I244" i="1"/>
  <c r="J244" i="1"/>
  <c r="K244" i="1"/>
  <c r="G144" i="1"/>
  <c r="H144" i="1"/>
  <c r="I144" i="1"/>
  <c r="J144" i="1"/>
  <c r="K144" i="1"/>
  <c r="G240" i="1"/>
  <c r="H240" i="1"/>
  <c r="I240" i="1"/>
  <c r="J240" i="1"/>
  <c r="K240" i="1"/>
  <c r="G246" i="1"/>
  <c r="H246" i="1"/>
  <c r="I246" i="1"/>
  <c r="J246" i="1"/>
  <c r="K246" i="1"/>
  <c r="G242" i="1"/>
  <c r="H242" i="1"/>
  <c r="I242" i="1"/>
  <c r="J242" i="1"/>
  <c r="K242" i="1"/>
  <c r="G241" i="1"/>
  <c r="H241" i="1"/>
  <c r="I241" i="1"/>
  <c r="J241" i="1"/>
  <c r="K241" i="1"/>
  <c r="G239" i="1"/>
  <c r="H239" i="1"/>
  <c r="I239" i="1"/>
  <c r="J239" i="1"/>
  <c r="K239" i="1"/>
  <c r="K44" i="1" l="1"/>
  <c r="J44" i="1"/>
  <c r="I44" i="1"/>
  <c r="H44" i="1"/>
  <c r="G44" i="1"/>
  <c r="F33" i="2" l="1"/>
  <c r="G33" i="2"/>
  <c r="H33" i="2"/>
  <c r="I33" i="2"/>
  <c r="J33" i="2"/>
  <c r="G164" i="1"/>
  <c r="H164" i="1"/>
  <c r="I164" i="1"/>
  <c r="J164" i="1"/>
  <c r="K164" i="1"/>
  <c r="G243" i="1"/>
  <c r="H243" i="1"/>
  <c r="I243" i="1"/>
  <c r="J243" i="1"/>
  <c r="K243" i="1"/>
  <c r="G278" i="1"/>
  <c r="H278" i="1"/>
  <c r="I278" i="1"/>
  <c r="J278" i="1"/>
  <c r="K278" i="1"/>
  <c r="F31" i="2" l="1"/>
  <c r="G31" i="2"/>
  <c r="H31" i="2"/>
  <c r="I31" i="2"/>
  <c r="J31" i="2"/>
  <c r="G204" i="1"/>
  <c r="H204" i="1"/>
  <c r="I204" i="1"/>
  <c r="J204" i="1"/>
  <c r="K204" i="1"/>
  <c r="G203" i="1"/>
  <c r="H203" i="1"/>
  <c r="I203" i="1"/>
  <c r="J203" i="1"/>
  <c r="K203" i="1"/>
  <c r="G202" i="1"/>
  <c r="H202" i="1"/>
  <c r="I202" i="1"/>
  <c r="J202" i="1"/>
  <c r="K202" i="1"/>
  <c r="G315" i="1"/>
  <c r="H315" i="1"/>
  <c r="I315" i="1"/>
  <c r="J315" i="1"/>
  <c r="K315" i="1"/>
  <c r="G314" i="1"/>
  <c r="H314" i="1"/>
  <c r="I314" i="1"/>
  <c r="J314" i="1"/>
  <c r="K314" i="1"/>
  <c r="G286" i="1"/>
  <c r="H286" i="1"/>
  <c r="I286" i="1"/>
  <c r="J286" i="1"/>
  <c r="K286" i="1"/>
  <c r="G285" i="1"/>
  <c r="H285" i="1"/>
  <c r="I285" i="1"/>
  <c r="J285" i="1"/>
  <c r="K285" i="1"/>
  <c r="G281" i="1"/>
  <c r="H281" i="1"/>
  <c r="I281" i="1"/>
  <c r="J281" i="1"/>
  <c r="K281" i="1"/>
  <c r="G275" i="1"/>
  <c r="H275" i="1"/>
  <c r="I275" i="1"/>
  <c r="J275" i="1"/>
  <c r="K275" i="1"/>
  <c r="G180" i="1" l="1"/>
  <c r="H180" i="1"/>
  <c r="I180" i="1"/>
  <c r="J180" i="1"/>
  <c r="K180" i="1"/>
  <c r="G289" i="1" l="1"/>
  <c r="H289" i="1"/>
  <c r="I289" i="1"/>
  <c r="J289" i="1"/>
  <c r="K289" i="1"/>
  <c r="G288" i="1"/>
  <c r="H288" i="1"/>
  <c r="I288" i="1"/>
  <c r="J288" i="1"/>
  <c r="K288" i="1"/>
  <c r="K54" i="1" l="1"/>
  <c r="J54" i="1"/>
  <c r="I54" i="1"/>
  <c r="H54" i="1"/>
  <c r="G54" i="1"/>
  <c r="K52" i="1" l="1"/>
  <c r="J52" i="1"/>
  <c r="I52" i="1"/>
  <c r="H52" i="1"/>
  <c r="G52" i="1"/>
  <c r="K187" i="1"/>
  <c r="J187" i="1"/>
  <c r="I187" i="1"/>
  <c r="H187" i="1"/>
  <c r="G187" i="1"/>
  <c r="G97" i="1" l="1"/>
  <c r="H97" i="1"/>
  <c r="I97" i="1"/>
  <c r="J97" i="1"/>
  <c r="K97" i="1"/>
  <c r="G194" i="1"/>
  <c r="H194" i="1"/>
  <c r="I194" i="1"/>
  <c r="J194" i="1"/>
  <c r="K194" i="1"/>
  <c r="G367" i="1"/>
  <c r="H367" i="1"/>
  <c r="I367" i="1"/>
  <c r="J367" i="1"/>
  <c r="K367" i="1"/>
  <c r="G205" i="1"/>
  <c r="H205" i="1"/>
  <c r="I205" i="1"/>
  <c r="J205" i="1"/>
  <c r="K205" i="1"/>
  <c r="G222" i="1"/>
  <c r="H222" i="1"/>
  <c r="I222" i="1"/>
  <c r="J222" i="1"/>
  <c r="K222" i="1"/>
  <c r="K113" i="1"/>
  <c r="J113" i="1"/>
  <c r="I113" i="1"/>
  <c r="H113" i="1"/>
  <c r="G113" i="1"/>
  <c r="I39" i="1" l="1"/>
  <c r="I16" i="1" l="1"/>
  <c r="J8" i="2" l="1"/>
  <c r="I8" i="2"/>
  <c r="H8" i="2"/>
  <c r="G8" i="2"/>
  <c r="F8" i="2"/>
  <c r="J6" i="2"/>
  <c r="I6" i="2"/>
  <c r="H6" i="2"/>
  <c r="G6" i="2"/>
  <c r="F6" i="2"/>
  <c r="J37" i="2"/>
  <c r="I37" i="2"/>
  <c r="H37" i="2"/>
  <c r="G37" i="2"/>
  <c r="F37" i="2"/>
  <c r="J36" i="2"/>
  <c r="I36" i="2"/>
  <c r="H36" i="2"/>
  <c r="G36" i="2"/>
  <c r="F36" i="2"/>
  <c r="J35" i="2"/>
  <c r="I35" i="2"/>
  <c r="H35" i="2"/>
  <c r="G35" i="2"/>
  <c r="F35" i="2"/>
  <c r="J34" i="2"/>
  <c r="I34" i="2"/>
  <c r="H34" i="2"/>
  <c r="G34" i="2"/>
  <c r="F34" i="2"/>
  <c r="J32" i="2"/>
  <c r="I32" i="2"/>
  <c r="H32" i="2"/>
  <c r="G32" i="2"/>
  <c r="F32" i="2"/>
  <c r="J30" i="2"/>
  <c r="I30" i="2"/>
  <c r="H30" i="2"/>
  <c r="G30" i="2"/>
  <c r="F30" i="2"/>
  <c r="J29" i="2"/>
  <c r="I29" i="2"/>
  <c r="H29" i="2"/>
  <c r="G29" i="2"/>
  <c r="F29" i="2"/>
  <c r="F22" i="2"/>
  <c r="G22" i="2"/>
  <c r="H22" i="2"/>
  <c r="I22" i="2"/>
  <c r="J22" i="2"/>
  <c r="F17" i="2"/>
  <c r="G17" i="2"/>
  <c r="H17" i="2"/>
  <c r="I17" i="2"/>
  <c r="J17" i="2"/>
  <c r="F16" i="2"/>
  <c r="G16" i="2"/>
  <c r="H16" i="2"/>
  <c r="I16" i="2"/>
  <c r="J16" i="2"/>
  <c r="F18" i="2"/>
  <c r="G18" i="2"/>
  <c r="H18" i="2"/>
  <c r="I18" i="2"/>
  <c r="J18" i="2"/>
  <c r="F19" i="2"/>
  <c r="G19" i="2"/>
  <c r="H19" i="2"/>
  <c r="I19" i="2"/>
  <c r="J19" i="2"/>
  <c r="F20" i="2"/>
  <c r="G20" i="2"/>
  <c r="H20" i="2"/>
  <c r="I20" i="2"/>
  <c r="J20" i="2"/>
  <c r="F21" i="2"/>
  <c r="G21" i="2"/>
  <c r="H21" i="2"/>
  <c r="I21" i="2"/>
  <c r="J21" i="2"/>
  <c r="F23" i="2"/>
  <c r="G23" i="2"/>
  <c r="H23" i="2"/>
  <c r="I23" i="2"/>
  <c r="J23" i="2"/>
  <c r="F15" i="2"/>
  <c r="G15" i="2"/>
  <c r="H15" i="2"/>
  <c r="I15" i="2"/>
  <c r="J15" i="2"/>
  <c r="F14" i="2"/>
  <c r="G14" i="2"/>
  <c r="H14" i="2"/>
  <c r="I14" i="2"/>
  <c r="J14" i="2"/>
  <c r="F13" i="2"/>
  <c r="G13" i="2"/>
  <c r="H13" i="2"/>
  <c r="I13" i="2"/>
  <c r="J13" i="2"/>
  <c r="J12" i="2"/>
  <c r="I12" i="2"/>
  <c r="H12" i="2"/>
  <c r="G12" i="2"/>
  <c r="F12" i="2"/>
  <c r="K158" i="1"/>
  <c r="J158" i="1"/>
  <c r="I158" i="1"/>
  <c r="H158" i="1"/>
  <c r="G158" i="1"/>
  <c r="K193" i="1" l="1"/>
  <c r="J193" i="1"/>
  <c r="I193" i="1"/>
  <c r="H193" i="1"/>
  <c r="G193" i="1"/>
  <c r="G151" i="1"/>
  <c r="H151" i="1"/>
  <c r="I151" i="1"/>
  <c r="J151" i="1"/>
  <c r="K151" i="1"/>
  <c r="G96" i="1"/>
  <c r="H96" i="1"/>
  <c r="I96" i="1"/>
  <c r="J96" i="1"/>
  <c r="K96" i="1"/>
  <c r="G128" i="1"/>
  <c r="H128" i="1"/>
  <c r="I128" i="1"/>
  <c r="J128" i="1"/>
  <c r="K128" i="1"/>
  <c r="G149" i="1"/>
  <c r="H149" i="1"/>
  <c r="I149" i="1"/>
  <c r="J149" i="1"/>
  <c r="K149" i="1"/>
  <c r="G236" i="1"/>
  <c r="H236" i="1"/>
  <c r="I236" i="1"/>
  <c r="J236" i="1"/>
  <c r="K236" i="1"/>
  <c r="G363" i="1"/>
  <c r="H363" i="1"/>
  <c r="I363" i="1"/>
  <c r="J363" i="1"/>
  <c r="K363" i="1"/>
  <c r="G201" i="1"/>
  <c r="H201" i="1"/>
  <c r="I201" i="1"/>
  <c r="J201" i="1"/>
  <c r="K201" i="1"/>
  <c r="K206" i="1"/>
  <c r="J206" i="1"/>
  <c r="I206" i="1"/>
  <c r="H206" i="1"/>
  <c r="G206" i="1"/>
  <c r="K322" i="1"/>
  <c r="J322" i="1"/>
  <c r="I322" i="1"/>
  <c r="H322" i="1"/>
  <c r="G322" i="1"/>
  <c r="G105" i="1" l="1"/>
  <c r="H105" i="1"/>
  <c r="I105" i="1"/>
  <c r="J105" i="1"/>
  <c r="K105" i="1"/>
  <c r="K121" i="1" l="1"/>
  <c r="J121" i="1"/>
  <c r="I121" i="1"/>
  <c r="H121" i="1"/>
  <c r="G121" i="1"/>
  <c r="I8" i="1" l="1"/>
  <c r="G262" i="1" l="1"/>
  <c r="H262" i="1"/>
  <c r="I262" i="1"/>
  <c r="J262" i="1"/>
  <c r="K262" i="1"/>
  <c r="G253" i="1" l="1"/>
  <c r="H253" i="1"/>
  <c r="I253" i="1"/>
  <c r="J253" i="1"/>
  <c r="K253" i="1"/>
  <c r="G221" i="1"/>
  <c r="H221" i="1"/>
  <c r="I221" i="1"/>
  <c r="J221" i="1"/>
  <c r="K221" i="1"/>
  <c r="G321" i="1"/>
  <c r="H321" i="1"/>
  <c r="I321" i="1"/>
  <c r="J321" i="1"/>
  <c r="K321" i="1"/>
  <c r="G212" i="1" l="1"/>
  <c r="H212" i="1"/>
  <c r="I212" i="1"/>
  <c r="J212" i="1"/>
  <c r="K212" i="1"/>
  <c r="K264" i="1"/>
  <c r="J264" i="1"/>
  <c r="I264" i="1"/>
  <c r="H264" i="1"/>
  <c r="G264" i="1"/>
  <c r="K263" i="1"/>
  <c r="J263" i="1"/>
  <c r="I263" i="1"/>
  <c r="H263" i="1"/>
  <c r="G263" i="1"/>
  <c r="J28" i="2" l="1"/>
  <c r="I28" i="2"/>
  <c r="H28" i="2"/>
  <c r="G28" i="2"/>
  <c r="F28" i="2"/>
  <c r="J27" i="2"/>
  <c r="I27" i="2"/>
  <c r="H27" i="2"/>
  <c r="G27" i="2"/>
  <c r="F27" i="2"/>
  <c r="K379" i="1"/>
  <c r="J379" i="1"/>
  <c r="I379" i="1"/>
  <c r="H379" i="1"/>
  <c r="G379" i="1"/>
  <c r="K378" i="1"/>
  <c r="J378" i="1"/>
  <c r="I378" i="1"/>
  <c r="H378" i="1"/>
  <c r="G378" i="1"/>
  <c r="K376" i="1"/>
  <c r="J376" i="1"/>
  <c r="I376" i="1"/>
  <c r="H376" i="1"/>
  <c r="G376" i="1"/>
  <c r="K374" i="1"/>
  <c r="J374" i="1"/>
  <c r="I374" i="1"/>
  <c r="H374" i="1"/>
  <c r="G374" i="1"/>
  <c r="K373" i="1"/>
  <c r="J373" i="1"/>
  <c r="I373" i="1"/>
  <c r="H373" i="1"/>
  <c r="G373" i="1"/>
  <c r="K371" i="1"/>
  <c r="J371" i="1"/>
  <c r="I371" i="1"/>
  <c r="H371" i="1"/>
  <c r="G371" i="1"/>
  <c r="K370" i="1"/>
  <c r="J370" i="1"/>
  <c r="I370" i="1"/>
  <c r="H370" i="1"/>
  <c r="G370" i="1"/>
  <c r="K369" i="1"/>
  <c r="J369" i="1"/>
  <c r="I369" i="1"/>
  <c r="H369" i="1"/>
  <c r="G369" i="1"/>
  <c r="K368" i="1"/>
  <c r="J368" i="1"/>
  <c r="I368" i="1"/>
  <c r="H368" i="1"/>
  <c r="G368" i="1"/>
  <c r="K366" i="1"/>
  <c r="J366" i="1"/>
  <c r="I366" i="1"/>
  <c r="H366" i="1"/>
  <c r="G366" i="1"/>
  <c r="K364" i="1"/>
  <c r="J364" i="1"/>
  <c r="I364" i="1"/>
  <c r="H364" i="1"/>
  <c r="G364" i="1"/>
  <c r="K362" i="1"/>
  <c r="J362" i="1"/>
  <c r="I362" i="1"/>
  <c r="H362" i="1"/>
  <c r="G362" i="1"/>
  <c r="K361" i="1"/>
  <c r="J361" i="1"/>
  <c r="I361" i="1"/>
  <c r="H361" i="1"/>
  <c r="G361" i="1"/>
  <c r="K360" i="1"/>
  <c r="J360" i="1"/>
  <c r="I360" i="1"/>
  <c r="H360" i="1"/>
  <c r="G360" i="1"/>
  <c r="K359" i="1"/>
  <c r="J359" i="1"/>
  <c r="I359" i="1"/>
  <c r="H359" i="1"/>
  <c r="G359" i="1"/>
  <c r="K358" i="1"/>
  <c r="J358" i="1"/>
  <c r="I358" i="1"/>
  <c r="H358" i="1"/>
  <c r="G358" i="1"/>
  <c r="K357" i="1"/>
  <c r="J357" i="1"/>
  <c r="I357" i="1"/>
  <c r="H357" i="1"/>
  <c r="G357" i="1"/>
  <c r="K347" i="1"/>
  <c r="J347" i="1"/>
  <c r="I347" i="1"/>
  <c r="H347" i="1"/>
  <c r="G347" i="1"/>
  <c r="K346" i="1"/>
  <c r="J346" i="1"/>
  <c r="I346" i="1"/>
  <c r="H346" i="1"/>
  <c r="G346" i="1"/>
  <c r="K345" i="1"/>
  <c r="J345" i="1"/>
  <c r="I345" i="1"/>
  <c r="H345" i="1"/>
  <c r="G345" i="1"/>
  <c r="K344" i="1"/>
  <c r="J344" i="1"/>
  <c r="I344" i="1"/>
  <c r="H344" i="1"/>
  <c r="G344" i="1"/>
  <c r="K343" i="1"/>
  <c r="J343" i="1"/>
  <c r="I343" i="1"/>
  <c r="H343" i="1"/>
  <c r="G343" i="1"/>
  <c r="K342" i="1"/>
  <c r="J342" i="1"/>
  <c r="I342" i="1"/>
  <c r="H342" i="1"/>
  <c r="G342" i="1"/>
  <c r="K341" i="1"/>
  <c r="J341" i="1"/>
  <c r="I341" i="1"/>
  <c r="H341" i="1"/>
  <c r="G341" i="1"/>
  <c r="K340" i="1"/>
  <c r="J340" i="1"/>
  <c r="I340" i="1"/>
  <c r="H340" i="1"/>
  <c r="G340" i="1"/>
  <c r="K339" i="1"/>
  <c r="J339" i="1"/>
  <c r="I339" i="1"/>
  <c r="H339" i="1"/>
  <c r="G339" i="1"/>
  <c r="K338" i="1"/>
  <c r="J338" i="1"/>
  <c r="I338" i="1"/>
  <c r="H338" i="1"/>
  <c r="G338" i="1"/>
  <c r="K337" i="1"/>
  <c r="J337" i="1"/>
  <c r="I337" i="1"/>
  <c r="H337" i="1"/>
  <c r="G337" i="1"/>
  <c r="K336" i="1"/>
  <c r="J336" i="1"/>
  <c r="I336" i="1"/>
  <c r="H336" i="1"/>
  <c r="G336" i="1"/>
  <c r="K335" i="1"/>
  <c r="J335" i="1"/>
  <c r="I335" i="1"/>
  <c r="H335" i="1"/>
  <c r="G335" i="1"/>
  <c r="K334" i="1"/>
  <c r="J334" i="1"/>
  <c r="I334" i="1"/>
  <c r="H334" i="1"/>
  <c r="G334" i="1"/>
  <c r="K333" i="1"/>
  <c r="J333" i="1"/>
  <c r="I333" i="1"/>
  <c r="H333" i="1"/>
  <c r="G333" i="1"/>
  <c r="K332" i="1"/>
  <c r="J332" i="1"/>
  <c r="I332" i="1"/>
  <c r="H332" i="1"/>
  <c r="G332" i="1"/>
  <c r="K331" i="1"/>
  <c r="J331" i="1"/>
  <c r="I331" i="1"/>
  <c r="H331" i="1"/>
  <c r="G331" i="1"/>
  <c r="K330" i="1"/>
  <c r="J330" i="1"/>
  <c r="I330" i="1"/>
  <c r="H330" i="1"/>
  <c r="G330" i="1"/>
  <c r="K329" i="1"/>
  <c r="J329" i="1"/>
  <c r="I329" i="1"/>
  <c r="H329" i="1"/>
  <c r="G329" i="1"/>
  <c r="K328" i="1"/>
  <c r="J328" i="1"/>
  <c r="I328" i="1"/>
  <c r="H328" i="1"/>
  <c r="G328" i="1"/>
  <c r="K327" i="1"/>
  <c r="J327" i="1"/>
  <c r="I327" i="1"/>
  <c r="H327" i="1"/>
  <c r="G327" i="1"/>
  <c r="K326" i="1"/>
  <c r="J326" i="1"/>
  <c r="I326" i="1"/>
  <c r="H326" i="1"/>
  <c r="G326" i="1"/>
  <c r="K324" i="1"/>
  <c r="J324" i="1"/>
  <c r="I324" i="1"/>
  <c r="H324" i="1"/>
  <c r="G324" i="1"/>
  <c r="K323" i="1"/>
  <c r="J323" i="1"/>
  <c r="I323" i="1"/>
  <c r="H323" i="1"/>
  <c r="G323" i="1"/>
  <c r="K320" i="1"/>
  <c r="J320" i="1"/>
  <c r="I320" i="1"/>
  <c r="H320" i="1"/>
  <c r="G320" i="1"/>
  <c r="K319" i="1"/>
  <c r="J319" i="1"/>
  <c r="I319" i="1"/>
  <c r="H319" i="1"/>
  <c r="G319" i="1"/>
  <c r="K318" i="1"/>
  <c r="J318" i="1"/>
  <c r="I318" i="1"/>
  <c r="H318" i="1"/>
  <c r="G318" i="1"/>
  <c r="K317" i="1"/>
  <c r="J317" i="1"/>
  <c r="I317" i="1"/>
  <c r="H317" i="1"/>
  <c r="G317" i="1"/>
  <c r="K316" i="1"/>
  <c r="J316" i="1"/>
  <c r="I316" i="1"/>
  <c r="H316" i="1"/>
  <c r="G316" i="1"/>
  <c r="K313" i="1"/>
  <c r="J313" i="1"/>
  <c r="I313" i="1"/>
  <c r="H313" i="1"/>
  <c r="G313" i="1"/>
  <c r="K312" i="1"/>
  <c r="J312" i="1"/>
  <c r="I312" i="1"/>
  <c r="H312" i="1"/>
  <c r="G312" i="1"/>
  <c r="K311" i="1"/>
  <c r="J311" i="1"/>
  <c r="I311" i="1"/>
  <c r="H311" i="1"/>
  <c r="G311" i="1"/>
  <c r="K310" i="1"/>
  <c r="J310" i="1"/>
  <c r="I310" i="1"/>
  <c r="H310" i="1"/>
  <c r="G310" i="1"/>
  <c r="K309" i="1"/>
  <c r="J309" i="1"/>
  <c r="I309" i="1"/>
  <c r="H309" i="1"/>
  <c r="G309" i="1"/>
  <c r="K308" i="1"/>
  <c r="J308" i="1"/>
  <c r="I308" i="1"/>
  <c r="H308" i="1"/>
  <c r="G308" i="1"/>
  <c r="K307" i="1"/>
  <c r="J307" i="1"/>
  <c r="I307" i="1"/>
  <c r="H307" i="1"/>
  <c r="G307" i="1"/>
  <c r="K306" i="1"/>
  <c r="J306" i="1"/>
  <c r="I306" i="1"/>
  <c r="H306" i="1"/>
  <c r="G306" i="1"/>
  <c r="K305" i="1"/>
  <c r="J305" i="1"/>
  <c r="I305" i="1"/>
  <c r="H305" i="1"/>
  <c r="G305" i="1"/>
  <c r="K304" i="1"/>
  <c r="J304" i="1"/>
  <c r="I304" i="1"/>
  <c r="H304" i="1"/>
  <c r="G304" i="1"/>
  <c r="K303" i="1"/>
  <c r="J303" i="1"/>
  <c r="I303" i="1"/>
  <c r="H303" i="1"/>
  <c r="G303" i="1"/>
  <c r="K302" i="1"/>
  <c r="J302" i="1"/>
  <c r="I302" i="1"/>
  <c r="H302" i="1"/>
  <c r="G302" i="1"/>
  <c r="K301" i="1"/>
  <c r="J301" i="1"/>
  <c r="I301" i="1"/>
  <c r="H301" i="1"/>
  <c r="G301" i="1"/>
  <c r="K300" i="1"/>
  <c r="J300" i="1"/>
  <c r="I300" i="1"/>
  <c r="H300" i="1"/>
  <c r="G300" i="1"/>
  <c r="K299" i="1"/>
  <c r="J299" i="1"/>
  <c r="I299" i="1"/>
  <c r="H299" i="1"/>
  <c r="G299" i="1"/>
  <c r="K298" i="1"/>
  <c r="J298" i="1"/>
  <c r="I298" i="1"/>
  <c r="H298" i="1"/>
  <c r="G298" i="1"/>
  <c r="K297" i="1"/>
  <c r="J297" i="1"/>
  <c r="I297" i="1"/>
  <c r="H297" i="1"/>
  <c r="G297" i="1"/>
  <c r="K292" i="1"/>
  <c r="J292" i="1"/>
  <c r="I292" i="1"/>
  <c r="H292" i="1"/>
  <c r="G292" i="1"/>
  <c r="K291" i="1"/>
  <c r="J291" i="1"/>
  <c r="I291" i="1"/>
  <c r="H291" i="1"/>
  <c r="G291" i="1"/>
  <c r="K290" i="1"/>
  <c r="J290" i="1"/>
  <c r="I290" i="1"/>
  <c r="H290" i="1"/>
  <c r="G290" i="1"/>
  <c r="K284" i="1"/>
  <c r="J284" i="1"/>
  <c r="I284" i="1"/>
  <c r="H284" i="1"/>
  <c r="G284" i="1"/>
  <c r="K283" i="1"/>
  <c r="J283" i="1"/>
  <c r="I283" i="1"/>
  <c r="H283" i="1"/>
  <c r="G283" i="1"/>
  <c r="K282" i="1"/>
  <c r="J282" i="1"/>
  <c r="I282" i="1"/>
  <c r="H282" i="1"/>
  <c r="G282" i="1"/>
  <c r="K280" i="1"/>
  <c r="J280" i="1"/>
  <c r="I280" i="1"/>
  <c r="H280" i="1"/>
  <c r="G280" i="1"/>
  <c r="K279" i="1"/>
  <c r="J279" i="1"/>
  <c r="I279" i="1"/>
  <c r="H279" i="1"/>
  <c r="G279" i="1"/>
  <c r="K277" i="1"/>
  <c r="J277" i="1"/>
  <c r="I277" i="1"/>
  <c r="H277" i="1"/>
  <c r="G277" i="1"/>
  <c r="K276" i="1"/>
  <c r="J276" i="1"/>
  <c r="I276" i="1"/>
  <c r="H276" i="1"/>
  <c r="G276" i="1"/>
  <c r="K274" i="1"/>
  <c r="J274" i="1"/>
  <c r="I274" i="1"/>
  <c r="H274" i="1"/>
  <c r="G274" i="1"/>
  <c r="K273" i="1"/>
  <c r="J273" i="1"/>
  <c r="I273" i="1"/>
  <c r="H273" i="1"/>
  <c r="G273" i="1"/>
  <c r="K272" i="1"/>
  <c r="J272" i="1"/>
  <c r="I272" i="1"/>
  <c r="H272" i="1"/>
  <c r="G272" i="1"/>
  <c r="K271" i="1"/>
  <c r="J271" i="1"/>
  <c r="I271" i="1"/>
  <c r="H271" i="1"/>
  <c r="G271" i="1"/>
  <c r="K270" i="1"/>
  <c r="J270" i="1"/>
  <c r="I270" i="1"/>
  <c r="H270" i="1"/>
  <c r="G270" i="1"/>
  <c r="K269" i="1"/>
  <c r="J269" i="1"/>
  <c r="I269" i="1"/>
  <c r="H269" i="1"/>
  <c r="G269" i="1"/>
  <c r="K268" i="1"/>
  <c r="J268" i="1"/>
  <c r="I268" i="1"/>
  <c r="H268" i="1"/>
  <c r="G268" i="1"/>
  <c r="K267" i="1"/>
  <c r="J267" i="1"/>
  <c r="I267" i="1"/>
  <c r="H267" i="1"/>
  <c r="G267" i="1"/>
  <c r="K266" i="1"/>
  <c r="J266" i="1"/>
  <c r="I266" i="1"/>
  <c r="H266" i="1"/>
  <c r="G266" i="1"/>
  <c r="K261" i="1"/>
  <c r="J261" i="1"/>
  <c r="I261" i="1"/>
  <c r="H261" i="1"/>
  <c r="G261" i="1"/>
  <c r="K260" i="1"/>
  <c r="J260" i="1"/>
  <c r="I260" i="1"/>
  <c r="H260" i="1"/>
  <c r="G260" i="1"/>
  <c r="K259" i="1"/>
  <c r="J259" i="1"/>
  <c r="I259" i="1"/>
  <c r="H259" i="1"/>
  <c r="G259" i="1"/>
  <c r="K258" i="1"/>
  <c r="J258" i="1"/>
  <c r="I258" i="1"/>
  <c r="H258" i="1"/>
  <c r="G258" i="1"/>
  <c r="K257" i="1"/>
  <c r="J257" i="1"/>
  <c r="I257" i="1"/>
  <c r="H257" i="1"/>
  <c r="G257" i="1"/>
  <c r="K256" i="1"/>
  <c r="J256" i="1"/>
  <c r="I256" i="1"/>
  <c r="H256" i="1"/>
  <c r="G256" i="1"/>
  <c r="K255" i="1"/>
  <c r="J255" i="1"/>
  <c r="I255" i="1"/>
  <c r="H255" i="1"/>
  <c r="G255" i="1"/>
  <c r="K252" i="1"/>
  <c r="J252" i="1"/>
  <c r="I252" i="1"/>
  <c r="H252" i="1"/>
  <c r="G252" i="1"/>
  <c r="K251" i="1"/>
  <c r="J251" i="1"/>
  <c r="I251" i="1"/>
  <c r="H251" i="1"/>
  <c r="G251" i="1"/>
  <c r="K250" i="1"/>
  <c r="J250" i="1"/>
  <c r="I250" i="1"/>
  <c r="H250" i="1"/>
  <c r="G250" i="1"/>
  <c r="K248" i="1"/>
  <c r="J248" i="1"/>
  <c r="I248" i="1"/>
  <c r="H248" i="1"/>
  <c r="G248" i="1"/>
  <c r="K247" i="1"/>
  <c r="J247" i="1"/>
  <c r="I247" i="1"/>
  <c r="H247" i="1"/>
  <c r="G247" i="1"/>
  <c r="K245" i="1"/>
  <c r="J245" i="1"/>
  <c r="I245" i="1"/>
  <c r="H245" i="1"/>
  <c r="G245" i="1"/>
  <c r="K238" i="1"/>
  <c r="J238" i="1"/>
  <c r="I238" i="1"/>
  <c r="H238" i="1"/>
  <c r="G238" i="1"/>
  <c r="K237" i="1"/>
  <c r="J237" i="1"/>
  <c r="I237" i="1"/>
  <c r="H237" i="1"/>
  <c r="G237" i="1"/>
  <c r="K235" i="1"/>
  <c r="J235" i="1"/>
  <c r="I235" i="1"/>
  <c r="H235" i="1"/>
  <c r="G235" i="1"/>
  <c r="K233" i="1"/>
  <c r="J233" i="1"/>
  <c r="I233" i="1"/>
  <c r="H233" i="1"/>
  <c r="G233" i="1"/>
  <c r="K232" i="1"/>
  <c r="J232" i="1"/>
  <c r="I232" i="1"/>
  <c r="H232" i="1"/>
  <c r="G232" i="1"/>
  <c r="K231" i="1"/>
  <c r="J231" i="1"/>
  <c r="I231" i="1"/>
  <c r="H231" i="1"/>
  <c r="G231" i="1"/>
  <c r="K230" i="1"/>
  <c r="J230" i="1"/>
  <c r="I230" i="1"/>
  <c r="H230" i="1"/>
  <c r="G230" i="1"/>
  <c r="K229" i="1"/>
  <c r="J229" i="1"/>
  <c r="I229" i="1"/>
  <c r="H229" i="1"/>
  <c r="G229" i="1"/>
  <c r="K227" i="1"/>
  <c r="J227" i="1"/>
  <c r="I227" i="1"/>
  <c r="H227" i="1"/>
  <c r="G227" i="1"/>
  <c r="K226" i="1"/>
  <c r="J226" i="1"/>
  <c r="I226" i="1"/>
  <c r="H226" i="1"/>
  <c r="G226" i="1"/>
  <c r="K225" i="1"/>
  <c r="J225" i="1"/>
  <c r="I225" i="1"/>
  <c r="H225" i="1"/>
  <c r="G225" i="1"/>
  <c r="K224" i="1"/>
  <c r="J224" i="1"/>
  <c r="I224" i="1"/>
  <c r="H224" i="1"/>
  <c r="G224" i="1"/>
  <c r="K223" i="1"/>
  <c r="J223" i="1"/>
  <c r="I223" i="1"/>
  <c r="H223" i="1"/>
  <c r="G223" i="1"/>
  <c r="K220" i="1"/>
  <c r="J220" i="1"/>
  <c r="I220" i="1"/>
  <c r="H220" i="1"/>
  <c r="G220" i="1"/>
  <c r="K219" i="1"/>
  <c r="J219" i="1"/>
  <c r="I219" i="1"/>
  <c r="H219" i="1"/>
  <c r="G219" i="1"/>
  <c r="K218" i="1"/>
  <c r="J218" i="1"/>
  <c r="I218" i="1"/>
  <c r="H218" i="1"/>
  <c r="G218" i="1"/>
  <c r="K217" i="1"/>
  <c r="J217" i="1"/>
  <c r="I217" i="1"/>
  <c r="H217" i="1"/>
  <c r="G217" i="1"/>
  <c r="K216" i="1"/>
  <c r="J216" i="1"/>
  <c r="I216" i="1"/>
  <c r="H216" i="1"/>
  <c r="G216" i="1"/>
  <c r="K215" i="1"/>
  <c r="J215" i="1"/>
  <c r="I215" i="1"/>
  <c r="H215" i="1"/>
  <c r="G215" i="1"/>
  <c r="K214" i="1"/>
  <c r="J214" i="1"/>
  <c r="I214" i="1"/>
  <c r="H214" i="1"/>
  <c r="G214" i="1"/>
  <c r="K213" i="1"/>
  <c r="J213" i="1"/>
  <c r="I213" i="1"/>
  <c r="H213" i="1"/>
  <c r="G213" i="1"/>
  <c r="K211" i="1"/>
  <c r="J211" i="1"/>
  <c r="I211" i="1"/>
  <c r="H211" i="1"/>
  <c r="G211" i="1"/>
  <c r="K210" i="1"/>
  <c r="J210" i="1"/>
  <c r="I210" i="1"/>
  <c r="H210" i="1"/>
  <c r="G210" i="1"/>
  <c r="K209" i="1"/>
  <c r="J209" i="1"/>
  <c r="I209" i="1"/>
  <c r="H209" i="1"/>
  <c r="G209" i="1"/>
  <c r="K200" i="1"/>
  <c r="J200" i="1"/>
  <c r="I200" i="1"/>
  <c r="H200" i="1"/>
  <c r="G200" i="1"/>
  <c r="K199" i="1"/>
  <c r="J199" i="1"/>
  <c r="I199" i="1"/>
  <c r="H199" i="1"/>
  <c r="G199" i="1"/>
  <c r="K198" i="1"/>
  <c r="J198" i="1"/>
  <c r="I198" i="1"/>
  <c r="H198" i="1"/>
  <c r="G198" i="1"/>
  <c r="K197" i="1"/>
  <c r="J197" i="1"/>
  <c r="I197" i="1"/>
  <c r="H197" i="1"/>
  <c r="G197" i="1"/>
  <c r="K196" i="1"/>
  <c r="J196" i="1"/>
  <c r="I196" i="1"/>
  <c r="H196" i="1"/>
  <c r="G196" i="1"/>
  <c r="K195" i="1"/>
  <c r="J195" i="1"/>
  <c r="I195" i="1"/>
  <c r="H195" i="1"/>
  <c r="G195" i="1"/>
  <c r="K191" i="1"/>
  <c r="J191" i="1"/>
  <c r="I191" i="1"/>
  <c r="H191" i="1"/>
  <c r="G191" i="1"/>
  <c r="K190" i="1"/>
  <c r="J190" i="1"/>
  <c r="I190" i="1"/>
  <c r="H190" i="1"/>
  <c r="G190" i="1"/>
  <c r="K189" i="1"/>
  <c r="J189" i="1"/>
  <c r="I189" i="1"/>
  <c r="H189" i="1"/>
  <c r="G189" i="1"/>
  <c r="K188" i="1"/>
  <c r="J188" i="1"/>
  <c r="I188" i="1"/>
  <c r="H188" i="1"/>
  <c r="G188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K182" i="1"/>
  <c r="J182" i="1"/>
  <c r="I182" i="1"/>
  <c r="H182" i="1"/>
  <c r="G182" i="1"/>
  <c r="K181" i="1"/>
  <c r="J181" i="1"/>
  <c r="I181" i="1"/>
  <c r="H181" i="1"/>
  <c r="G181" i="1"/>
  <c r="K179" i="1"/>
  <c r="J179" i="1"/>
  <c r="I179" i="1"/>
  <c r="H179" i="1"/>
  <c r="G179" i="1"/>
  <c r="K178" i="1"/>
  <c r="J178" i="1"/>
  <c r="I178" i="1"/>
  <c r="H178" i="1"/>
  <c r="G178" i="1"/>
  <c r="K176" i="1"/>
  <c r="J176" i="1"/>
  <c r="I176" i="1"/>
  <c r="H176" i="1"/>
  <c r="G176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5" i="1"/>
  <c r="J165" i="1"/>
  <c r="I165" i="1"/>
  <c r="H165" i="1"/>
  <c r="G165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60" i="1"/>
  <c r="J160" i="1"/>
  <c r="I160" i="1"/>
  <c r="H160" i="1"/>
  <c r="G160" i="1"/>
  <c r="K159" i="1"/>
  <c r="J159" i="1"/>
  <c r="I159" i="1"/>
  <c r="H159" i="1"/>
  <c r="G159" i="1"/>
  <c r="K156" i="1"/>
  <c r="J156" i="1"/>
  <c r="I156" i="1"/>
  <c r="H156" i="1"/>
  <c r="G156" i="1"/>
  <c r="K155" i="1"/>
  <c r="J155" i="1"/>
  <c r="I155" i="1"/>
  <c r="H155" i="1"/>
  <c r="G155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0" i="1"/>
  <c r="J150" i="1"/>
  <c r="I150" i="1"/>
  <c r="H150" i="1"/>
  <c r="G150" i="1"/>
  <c r="K148" i="1"/>
  <c r="J148" i="1"/>
  <c r="I148" i="1"/>
  <c r="H148" i="1"/>
  <c r="G148" i="1"/>
  <c r="K147" i="1"/>
  <c r="J147" i="1"/>
  <c r="I147" i="1"/>
  <c r="H147" i="1"/>
  <c r="G147" i="1"/>
  <c r="K146" i="1"/>
  <c r="J146" i="1"/>
  <c r="I146" i="1"/>
  <c r="H146" i="1"/>
  <c r="G146" i="1"/>
  <c r="K145" i="1"/>
  <c r="J145" i="1"/>
  <c r="I145" i="1"/>
  <c r="H145" i="1"/>
  <c r="G145" i="1"/>
  <c r="K143" i="1"/>
  <c r="J143" i="1"/>
  <c r="I143" i="1"/>
  <c r="H143" i="1"/>
  <c r="G143" i="1"/>
  <c r="K142" i="1"/>
  <c r="J142" i="1"/>
  <c r="I142" i="1"/>
  <c r="H142" i="1"/>
  <c r="G142" i="1"/>
  <c r="K141" i="1"/>
  <c r="J141" i="1"/>
  <c r="I141" i="1"/>
  <c r="H141" i="1"/>
  <c r="G141" i="1"/>
  <c r="K140" i="1"/>
  <c r="J140" i="1"/>
  <c r="I140" i="1"/>
  <c r="H140" i="1"/>
  <c r="G140" i="1"/>
  <c r="K139" i="1"/>
  <c r="J139" i="1"/>
  <c r="I139" i="1"/>
  <c r="H139" i="1"/>
  <c r="G139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9" i="1"/>
  <c r="J129" i="1"/>
  <c r="I129" i="1"/>
  <c r="H129" i="1"/>
  <c r="G129" i="1"/>
  <c r="K127" i="1"/>
  <c r="J127" i="1"/>
  <c r="I127" i="1"/>
  <c r="H127" i="1"/>
  <c r="G127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8" i="1"/>
  <c r="J98" i="1"/>
  <c r="I98" i="1"/>
  <c r="H98" i="1"/>
  <c r="G98" i="1"/>
  <c r="K94" i="1"/>
  <c r="J94" i="1"/>
  <c r="I94" i="1"/>
  <c r="H94" i="1"/>
  <c r="G94" i="1"/>
  <c r="K93" i="1"/>
  <c r="J93" i="1"/>
  <c r="I93" i="1"/>
  <c r="H93" i="1"/>
  <c r="G93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6" i="1"/>
  <c r="J86" i="1"/>
  <c r="I86" i="1"/>
  <c r="H86" i="1"/>
  <c r="G86" i="1"/>
  <c r="K85" i="1"/>
  <c r="J85" i="1"/>
  <c r="I85" i="1"/>
  <c r="H85" i="1"/>
  <c r="G85" i="1"/>
  <c r="K84" i="1"/>
  <c r="J84" i="1"/>
  <c r="I84" i="1"/>
  <c r="H84" i="1"/>
  <c r="G84" i="1"/>
  <c r="K82" i="1"/>
  <c r="J82" i="1"/>
  <c r="I82" i="1"/>
  <c r="H82" i="1"/>
  <c r="G82" i="1"/>
  <c r="K80" i="1"/>
  <c r="J80" i="1"/>
  <c r="I80" i="1"/>
  <c r="H80" i="1"/>
  <c r="G80" i="1"/>
  <c r="K79" i="1"/>
  <c r="J79" i="1"/>
  <c r="I79" i="1"/>
  <c r="H79" i="1"/>
  <c r="G79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7" i="1"/>
  <c r="J67" i="1"/>
  <c r="I67" i="1"/>
  <c r="H67" i="1"/>
  <c r="G67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1" i="1"/>
  <c r="J61" i="1"/>
  <c r="I61" i="1"/>
  <c r="H61" i="1"/>
  <c r="G61" i="1"/>
  <c r="K60" i="1"/>
  <c r="J60" i="1"/>
  <c r="I60" i="1"/>
  <c r="H60" i="1"/>
  <c r="G60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3" i="1"/>
  <c r="J53" i="1"/>
  <c r="I53" i="1"/>
  <c r="H53" i="1"/>
  <c r="G53" i="1"/>
  <c r="K48" i="1"/>
  <c r="J48" i="1"/>
  <c r="I48" i="1"/>
  <c r="H48" i="1"/>
  <c r="G48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39" i="1"/>
  <c r="J39" i="1"/>
  <c r="H39" i="1"/>
  <c r="G39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1" i="1"/>
  <c r="J31" i="1"/>
  <c r="I31" i="1"/>
  <c r="H31" i="1"/>
  <c r="G31" i="1"/>
  <c r="K25" i="1"/>
  <c r="J25" i="1"/>
  <c r="I25" i="1"/>
  <c r="H25" i="1"/>
  <c r="G25" i="1"/>
  <c r="K23" i="1"/>
  <c r="J23" i="1"/>
  <c r="I23" i="1"/>
  <c r="H23" i="1"/>
  <c r="G23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11" i="1"/>
  <c r="J11" i="1"/>
  <c r="I11" i="1"/>
  <c r="H11" i="1"/>
  <c r="G11" i="1"/>
  <c r="K10" i="1"/>
  <c r="J10" i="1"/>
  <c r="I10" i="1"/>
  <c r="H10" i="1"/>
  <c r="G10" i="1"/>
  <c r="K9" i="1"/>
  <c r="J9" i="1"/>
  <c r="I9" i="1"/>
  <c r="H9" i="1"/>
  <c r="G9" i="1"/>
  <c r="K8" i="1"/>
  <c r="J8" i="1"/>
  <c r="H8" i="1"/>
  <c r="G8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<sst xmlns="http://schemas.openxmlformats.org/spreadsheetml/2006/main" count="1209" uniqueCount="887">
  <si>
    <t>Артикул</t>
  </si>
  <si>
    <t>1111</t>
  </si>
  <si>
    <t>1105</t>
  </si>
  <si>
    <t>1101</t>
  </si>
  <si>
    <t>220080</t>
  </si>
  <si>
    <t>1128</t>
  </si>
  <si>
    <t>111282</t>
  </si>
  <si>
    <t>саржа 245 г/м.кв. 35/65</t>
  </si>
  <si>
    <t>1136</t>
  </si>
  <si>
    <t>1137</t>
  </si>
  <si>
    <t>111240</t>
  </si>
  <si>
    <t>1155</t>
  </si>
  <si>
    <t>1135</t>
  </si>
  <si>
    <t>1145</t>
  </si>
  <si>
    <t>111241</t>
  </si>
  <si>
    <t>33991165</t>
  </si>
  <si>
    <t>1175</t>
  </si>
  <si>
    <t>1107</t>
  </si>
  <si>
    <t>111265</t>
  </si>
  <si>
    <t>1110008</t>
  </si>
  <si>
    <t>1177</t>
  </si>
  <si>
    <t>13902</t>
  </si>
  <si>
    <t>1045</t>
  </si>
  <si>
    <t>саржа 245 г/м.кв. 80/20</t>
  </si>
  <si>
    <t>1134</t>
  </si>
  <si>
    <t>220094</t>
  </si>
  <si>
    <t>1077</t>
  </si>
  <si>
    <t>1335</t>
  </si>
  <si>
    <t>1013315</t>
  </si>
  <si>
    <t>13903</t>
  </si>
  <si>
    <t>1085</t>
  </si>
  <si>
    <t>1075</t>
  </si>
  <si>
    <t>1038</t>
  </si>
  <si>
    <t>22079</t>
  </si>
  <si>
    <t>22935</t>
  </si>
  <si>
    <t xml:space="preserve">КУРТКИ </t>
  </si>
  <si>
    <t>161282</t>
  </si>
  <si>
    <t>13901</t>
  </si>
  <si>
    <t>1607</t>
  </si>
  <si>
    <t>161265</t>
  </si>
  <si>
    <t>1610008</t>
  </si>
  <si>
    <t>16035</t>
  </si>
  <si>
    <t>16055</t>
  </si>
  <si>
    <t>161241</t>
  </si>
  <si>
    <t>33991665</t>
  </si>
  <si>
    <t>1477</t>
  </si>
  <si>
    <t>220162</t>
  </si>
  <si>
    <t>только опт от 20 шт.</t>
  </si>
  <si>
    <t>5000</t>
  </si>
  <si>
    <t>1280</t>
  </si>
  <si>
    <t>1395</t>
  </si>
  <si>
    <t>1002</t>
  </si>
  <si>
    <t>220214</t>
  </si>
  <si>
    <t>220011</t>
  </si>
  <si>
    <t>220111</t>
  </si>
  <si>
    <t>грета</t>
  </si>
  <si>
    <t>220444</t>
  </si>
  <si>
    <t>220905</t>
  </si>
  <si>
    <t>220006</t>
  </si>
  <si>
    <t>220007</t>
  </si>
  <si>
    <t>220008</t>
  </si>
  <si>
    <t>221309</t>
  </si>
  <si>
    <t>220009</t>
  </si>
  <si>
    <t>180017</t>
  </si>
  <si>
    <t>180018</t>
  </si>
  <si>
    <t>180019</t>
  </si>
  <si>
    <t>180020</t>
  </si>
  <si>
    <t>1000555</t>
  </si>
  <si>
    <t>оксфорд 135 г/м. кв.</t>
  </si>
  <si>
    <t>1000556</t>
  </si>
  <si>
    <t>331122008</t>
  </si>
  <si>
    <t>180040</t>
  </si>
  <si>
    <t>софтшел 360 г/м. кв.</t>
  </si>
  <si>
    <t>220356</t>
  </si>
  <si>
    <t>2203561</t>
  </si>
  <si>
    <t>2203562</t>
  </si>
  <si>
    <t>2203563</t>
  </si>
  <si>
    <t>2204001</t>
  </si>
  <si>
    <t>180007</t>
  </si>
  <si>
    <t>180014</t>
  </si>
  <si>
    <t>10071</t>
  </si>
  <si>
    <t>10669</t>
  </si>
  <si>
    <t>106691</t>
  </si>
  <si>
    <t>180010</t>
  </si>
  <si>
    <t>180011</t>
  </si>
  <si>
    <t>тилур 120 г/м. кв.</t>
  </si>
  <si>
    <t>180008</t>
  </si>
  <si>
    <t>1800121</t>
  </si>
  <si>
    <t>180012</t>
  </si>
  <si>
    <t>220227</t>
  </si>
  <si>
    <t>220125</t>
  </si>
  <si>
    <t>оксфорд, 135 г/м. кв.</t>
  </si>
  <si>
    <t>180021</t>
  </si>
  <si>
    <t>180022</t>
  </si>
  <si>
    <t>180023</t>
  </si>
  <si>
    <t>220022</t>
  </si>
  <si>
    <t>2200931</t>
  </si>
  <si>
    <t>220093</t>
  </si>
  <si>
    <t>100712</t>
  </si>
  <si>
    <t>100994</t>
  </si>
  <si>
    <t>1009943</t>
  </si>
  <si>
    <t>220082</t>
  </si>
  <si>
    <t>220726</t>
  </si>
  <si>
    <t>220374</t>
  </si>
  <si>
    <t>220175</t>
  </si>
  <si>
    <t>220081</t>
  </si>
  <si>
    <t>220725</t>
  </si>
  <si>
    <t>220060</t>
  </si>
  <si>
    <t>220063</t>
  </si>
  <si>
    <t>220062</t>
  </si>
  <si>
    <t>2200621</t>
  </si>
  <si>
    <t>220270</t>
  </si>
  <si>
    <t>220907</t>
  </si>
  <si>
    <t xml:space="preserve">основа 160 г./м. кв, </t>
  </si>
  <si>
    <t>220915</t>
  </si>
  <si>
    <t>220919</t>
  </si>
  <si>
    <t>220064</t>
  </si>
  <si>
    <t>220099</t>
  </si>
  <si>
    <t>220066</t>
  </si>
  <si>
    <t>основа 160 г./м. кв, 35/65</t>
  </si>
  <si>
    <t>220065</t>
  </si>
  <si>
    <t>220920</t>
  </si>
  <si>
    <t>220912</t>
  </si>
  <si>
    <t>220068</t>
  </si>
  <si>
    <t>220069</t>
  </si>
  <si>
    <t>220908</t>
  </si>
  <si>
    <t>220121</t>
  </si>
  <si>
    <t>бязь, 140 г. м. кв.</t>
  </si>
  <si>
    <t>220127</t>
  </si>
  <si>
    <t>220120</t>
  </si>
  <si>
    <t>габардин</t>
  </si>
  <si>
    <t>220114</t>
  </si>
  <si>
    <t>220071</t>
  </si>
  <si>
    <t>220131</t>
  </si>
  <si>
    <t>220098</t>
  </si>
  <si>
    <t>220193</t>
  </si>
  <si>
    <t>220100</t>
  </si>
  <si>
    <t>220101</t>
  </si>
  <si>
    <t>220400</t>
  </si>
  <si>
    <t>Халат одноразовый на кнопках (без манжета, без воротника)</t>
  </si>
  <si>
    <t>220056</t>
  </si>
  <si>
    <t>220002</t>
  </si>
  <si>
    <t>221152</t>
  </si>
  <si>
    <t>220091</t>
  </si>
  <si>
    <t>220097</t>
  </si>
  <si>
    <t>220092</t>
  </si>
  <si>
    <t>220095</t>
  </si>
  <si>
    <t>88470</t>
  </si>
  <si>
    <t>88471</t>
  </si>
  <si>
    <t>88490</t>
  </si>
  <si>
    <t>220057</t>
  </si>
  <si>
    <t>220096</t>
  </si>
  <si>
    <t>220090</t>
  </si>
  <si>
    <t>220053</t>
  </si>
  <si>
    <t>220052</t>
  </si>
  <si>
    <t>РИП-СТОП</t>
  </si>
  <si>
    <t>1076</t>
  </si>
  <si>
    <t>220047</t>
  </si>
  <si>
    <t>220049</t>
  </si>
  <si>
    <t>220334</t>
  </si>
  <si>
    <t>2205301</t>
  </si>
  <si>
    <t>спилок/брезент</t>
  </si>
  <si>
    <t>221297</t>
  </si>
  <si>
    <t>220055</t>
  </si>
  <si>
    <t>221205</t>
  </si>
  <si>
    <t>Нарукавник брезентовый 24*40 см</t>
  </si>
  <si>
    <t>220335</t>
  </si>
  <si>
    <t>Нарукавник брезентовый 20*30 см</t>
  </si>
  <si>
    <t>220086</t>
  </si>
  <si>
    <t>220087</t>
  </si>
  <si>
    <t>220088</t>
  </si>
  <si>
    <t>200150</t>
  </si>
  <si>
    <t>200151</t>
  </si>
  <si>
    <t>200153</t>
  </si>
  <si>
    <t>200154</t>
  </si>
  <si>
    <t>200156</t>
  </si>
  <si>
    <t>200157</t>
  </si>
  <si>
    <t>200158</t>
  </si>
  <si>
    <t>2201538</t>
  </si>
  <si>
    <t>220126</t>
  </si>
  <si>
    <t>2203781</t>
  </si>
  <si>
    <t>2203791</t>
  </si>
  <si>
    <t>2203792</t>
  </si>
  <si>
    <t>220582</t>
  </si>
  <si>
    <t>220397</t>
  </si>
  <si>
    <t>220404</t>
  </si>
  <si>
    <t>2204041</t>
  </si>
  <si>
    <t>2204042</t>
  </si>
  <si>
    <t>2204043</t>
  </si>
  <si>
    <t>333342</t>
  </si>
  <si>
    <t>Каскетка захисна синя BUMPCUPMESH_G</t>
  </si>
  <si>
    <t>333343</t>
  </si>
  <si>
    <t>Каскетка захисна чорна BUMPCUPMESH_B</t>
  </si>
  <si>
    <t>333350</t>
  </si>
  <si>
    <t>Каскетка захисна чорна BUMPCAP_B</t>
  </si>
  <si>
    <t>333351</t>
  </si>
  <si>
    <t>Каскетка захисна синя BUMPCAP_G</t>
  </si>
  <si>
    <t>333352</t>
  </si>
  <si>
    <t>Каскетка захисна сіра BUMPCAP_S</t>
  </si>
  <si>
    <t>380160</t>
  </si>
  <si>
    <t>Кепка бавовняна шестиклинка чорна CZLUXB</t>
  </si>
  <si>
    <t>380161</t>
  </si>
  <si>
    <t>Кепка бавовняна шестиклинка т. синя CZLUXG</t>
  </si>
  <si>
    <t>380162</t>
  </si>
  <si>
    <t>Кепка бавовняна шестиклинка сіра CZLUXS</t>
  </si>
  <si>
    <t>220393</t>
  </si>
  <si>
    <t>220520</t>
  </si>
  <si>
    <t>220551</t>
  </si>
  <si>
    <t>220552</t>
  </si>
  <si>
    <t>220555</t>
  </si>
  <si>
    <t>220556</t>
  </si>
  <si>
    <t>220557</t>
  </si>
  <si>
    <t>220352</t>
  </si>
  <si>
    <t>220558</t>
  </si>
  <si>
    <t>220554</t>
  </si>
  <si>
    <t>221003</t>
  </si>
  <si>
    <t>220165</t>
  </si>
  <si>
    <t>220166</t>
  </si>
  <si>
    <t>220173</t>
  </si>
  <si>
    <t>220223</t>
  </si>
  <si>
    <t>220224</t>
  </si>
  <si>
    <t>220225</t>
  </si>
  <si>
    <t>221031</t>
  </si>
  <si>
    <t>220446</t>
  </si>
  <si>
    <t>220201</t>
  </si>
  <si>
    <t>777703</t>
  </si>
  <si>
    <t>Шапочка медика</t>
  </si>
  <si>
    <t>220061</t>
  </si>
  <si>
    <t>220215</t>
  </si>
  <si>
    <t>220357</t>
  </si>
  <si>
    <t>ТРИКОТАЖ</t>
  </si>
  <si>
    <t>220035</t>
  </si>
  <si>
    <t>220036</t>
  </si>
  <si>
    <t>220037</t>
  </si>
  <si>
    <t>220040</t>
  </si>
  <si>
    <t>220041</t>
  </si>
  <si>
    <t>220042</t>
  </si>
  <si>
    <t>220043</t>
  </si>
  <si>
    <t>220074</t>
  </si>
  <si>
    <t>220085</t>
  </si>
  <si>
    <t>220230</t>
  </si>
  <si>
    <t>220442</t>
  </si>
  <si>
    <t>220038</t>
  </si>
  <si>
    <t>220038XXXL</t>
  </si>
  <si>
    <t>220339</t>
  </si>
  <si>
    <t>220221</t>
  </si>
  <si>
    <t>220206</t>
  </si>
  <si>
    <t>220345</t>
  </si>
  <si>
    <t>221206</t>
  </si>
  <si>
    <t>220963</t>
  </si>
  <si>
    <t>221208</t>
  </si>
  <si>
    <t>221059</t>
  </si>
  <si>
    <t>Футболка B&amp;S червона, 150 г/м3</t>
  </si>
  <si>
    <t>220026</t>
  </si>
  <si>
    <t>220027</t>
  </si>
  <si>
    <t>220029</t>
  </si>
  <si>
    <t>220030</t>
  </si>
  <si>
    <t>220031</t>
  </si>
  <si>
    <t>220073</t>
  </si>
  <si>
    <t>220025</t>
  </si>
  <si>
    <t>4405561</t>
  </si>
  <si>
    <t>4405562</t>
  </si>
  <si>
    <t>4405563</t>
  </si>
  <si>
    <t>4405564</t>
  </si>
  <si>
    <t>220078</t>
  </si>
  <si>
    <t>220072</t>
  </si>
  <si>
    <t>220058</t>
  </si>
  <si>
    <t>220278</t>
  </si>
  <si>
    <t>220184</t>
  </si>
  <si>
    <t>220450</t>
  </si>
  <si>
    <t>112104</t>
  </si>
  <si>
    <t>220559</t>
  </si>
  <si>
    <t>Матрац 190*70</t>
  </si>
  <si>
    <t>220560</t>
  </si>
  <si>
    <t>Матрац 190*80</t>
  </si>
  <si>
    <t>220220</t>
  </si>
  <si>
    <t>220387</t>
  </si>
  <si>
    <t>220565</t>
  </si>
  <si>
    <t>220561</t>
  </si>
  <si>
    <t>220386</t>
  </si>
  <si>
    <t>220178</t>
  </si>
  <si>
    <t>220176</t>
  </si>
  <si>
    <t>220519</t>
  </si>
  <si>
    <t>220210</t>
  </si>
  <si>
    <t>112105</t>
  </si>
  <si>
    <t>22015382</t>
  </si>
  <si>
    <t>221330</t>
  </si>
  <si>
    <t>221507</t>
  </si>
  <si>
    <t>221508</t>
  </si>
  <si>
    <t>200159</t>
  </si>
  <si>
    <t>220010</t>
  </si>
  <si>
    <t>221522</t>
  </si>
  <si>
    <t>221078</t>
  </si>
  <si>
    <t>Бахіли одноразові (1,5 г) 50 пар</t>
  </si>
  <si>
    <t>220164</t>
  </si>
  <si>
    <t>221524</t>
  </si>
  <si>
    <t>1800221</t>
  </si>
  <si>
    <t>оксфорд, 110 г/м. кв.</t>
  </si>
  <si>
    <t>221476</t>
  </si>
  <si>
    <t>220396</t>
  </si>
  <si>
    <t>221477</t>
  </si>
  <si>
    <t>грета Китай</t>
  </si>
  <si>
    <t>1234</t>
  </si>
  <si>
    <t>220391</t>
  </si>
  <si>
    <t>220605</t>
  </si>
  <si>
    <t>дюспо</t>
  </si>
  <si>
    <t>220956</t>
  </si>
  <si>
    <t>221088</t>
  </si>
  <si>
    <t>оксфорд</t>
  </si>
  <si>
    <t>2203564</t>
  </si>
  <si>
    <t>220567</t>
  </si>
  <si>
    <t>220944</t>
  </si>
  <si>
    <t>Підковдра 145*210, бязь біла</t>
  </si>
  <si>
    <t>Простирадло 145*210, бязь біла</t>
  </si>
  <si>
    <t>Наволочка 60*60, бязь біла</t>
  </si>
  <si>
    <t>Наволочка 70*70, бязь біла</t>
  </si>
  <si>
    <t>Комплект постільний, 1,5, бязь набивна</t>
  </si>
  <si>
    <t>Серветка технічна 28*40, 100 шт</t>
  </si>
  <si>
    <t>Подушка пір'яна 60*60</t>
  </si>
  <si>
    <t>Подушка синтетичний наповнювач 70*70</t>
  </si>
  <si>
    <t>Подушка синтетичний наповнювач 60*60</t>
  </si>
  <si>
    <t>Ковдра стьобана, 205*140, наповнювач силікон</t>
  </si>
  <si>
    <t>Ковдра н/в 145*200</t>
  </si>
  <si>
    <t>Рушник вафельний, білий, 45х70 (240 грам)</t>
  </si>
  <si>
    <t>Рушник вафельний, білий, 45х70 (200 грам)</t>
  </si>
  <si>
    <t>Рушник вафельний, білий, 40*80 (200 грам)</t>
  </si>
  <si>
    <t>Рушник вафельний, кольоровий, 50*70</t>
  </si>
  <si>
    <t>Рушник махровий, 40*70</t>
  </si>
  <si>
    <t>Рушник махровий, 50*90</t>
  </si>
  <si>
    <t>Рушник махровий, 70*140</t>
  </si>
  <si>
    <t>Рушник махровий, 40*70 (однокольорові)</t>
  </si>
  <si>
    <t>Рушник махровий, 70*140 (однокольорові)</t>
  </si>
  <si>
    <t>Назва</t>
  </si>
  <si>
    <t>Ціна 1</t>
  </si>
  <si>
    <t>Ціна 2</t>
  </si>
  <si>
    <t>Ціна 3</t>
  </si>
  <si>
    <t>Ціна 4</t>
  </si>
  <si>
    <t>Ціна 5</t>
  </si>
  <si>
    <t>Ціна 6</t>
  </si>
  <si>
    <t>МИЮЧІ ЗАСОБИ</t>
  </si>
  <si>
    <t>ПОСТІЛЬ</t>
  </si>
  <si>
    <t>РУШНИКИ</t>
  </si>
  <si>
    <t>Миюча авто паста 550 грам</t>
  </si>
  <si>
    <t>Мило господарське без запаху 200 грам</t>
  </si>
  <si>
    <t>Мило господарське Черкаси</t>
  </si>
  <si>
    <t>Мило господарське 72% 200 грам</t>
  </si>
  <si>
    <t>221615</t>
  </si>
  <si>
    <t>221617</t>
  </si>
  <si>
    <t>221624</t>
  </si>
  <si>
    <t>Бахіли одноразові (3 г) 50 пар</t>
  </si>
  <si>
    <t>221303</t>
  </si>
  <si>
    <t>101282</t>
  </si>
  <si>
    <t>Кепка т. синя CZMZ_G</t>
  </si>
  <si>
    <t>Кепка зелена CZMZ_Z</t>
  </si>
  <si>
    <t>380151</t>
  </si>
  <si>
    <t>380153</t>
  </si>
  <si>
    <t>221678</t>
  </si>
  <si>
    <t>22040410</t>
  </si>
  <si>
    <t>333345</t>
  </si>
  <si>
    <t>Каскетка захисна зелена BUMPCUPMESH_ZB</t>
  </si>
  <si>
    <t>333360</t>
  </si>
  <si>
    <t>333361</t>
  </si>
  <si>
    <t>Каскетка захисна чорна OX-BUMPER_B</t>
  </si>
  <si>
    <t>Каскетка захисна синя OX-BUMPER_G</t>
  </si>
  <si>
    <t>221801</t>
  </si>
  <si>
    <t>221802</t>
  </si>
  <si>
    <t>221810</t>
  </si>
  <si>
    <t>7% ПДВ</t>
  </si>
  <si>
    <t>221374</t>
  </si>
  <si>
    <r>
      <t xml:space="preserve">Комбінезон одноразовий на блискавці білий. </t>
    </r>
    <r>
      <rPr>
        <u/>
        <sz val="10"/>
        <rFont val="Arial"/>
        <family val="2"/>
        <charset val="204"/>
      </rPr>
      <t>Упаковка - 10 шт</t>
    </r>
  </si>
  <si>
    <t>221036</t>
  </si>
  <si>
    <t>Комбінезон захисний BeSafe STANDART (PP) 50 u/v2</t>
  </si>
  <si>
    <t>220378</t>
  </si>
  <si>
    <t>221523</t>
  </si>
  <si>
    <t>Мило господарське Черкаси 300г</t>
  </si>
  <si>
    <t>2204044</t>
  </si>
  <si>
    <t>Фартух спілковий</t>
  </si>
  <si>
    <t>221406</t>
  </si>
  <si>
    <t>Халат медичний "Клеопатра" білий/баклажан ХК032-3/4, р. 62</t>
  </si>
  <si>
    <t>222065</t>
  </si>
  <si>
    <t>801007</t>
  </si>
  <si>
    <t>222307</t>
  </si>
  <si>
    <t>222308</t>
  </si>
  <si>
    <t>Куртка Profitech зварювальника з натуральної шкіри (спилок) сіра</t>
  </si>
  <si>
    <t>Штани Profitech зварювальника з натуральної шкіри (спилок) сіра</t>
  </si>
  <si>
    <t>221697</t>
  </si>
  <si>
    <t>Нарукавники зварника спілкові сірі на резинці (короткі), розмір 18</t>
  </si>
  <si>
    <t>222309</t>
  </si>
  <si>
    <t>Костюм зварювальника чорний, тк. Спілок</t>
  </si>
  <si>
    <t>221588</t>
  </si>
  <si>
    <t>Куртка утеплена подовжена сіро-чорна на синтапоні, оксфорд (Фенікс), 56/5</t>
  </si>
  <si>
    <t>Куртка утеплена з капюшоном, синтапон</t>
  </si>
  <si>
    <t>221713</t>
  </si>
  <si>
    <t>Фартух спілковий 80*100</t>
  </si>
  <si>
    <t>380163</t>
  </si>
  <si>
    <t>380164</t>
  </si>
  <si>
    <t>380165</t>
  </si>
  <si>
    <t>Кепка бавовняна шестиклинка зелена CZLUXZ</t>
  </si>
  <si>
    <t>Кепка бавовняна шестиклинка червона CZLUXC</t>
  </si>
  <si>
    <t>Кепка бавовняна шестиклинка помаранчева CZLUXP</t>
  </si>
  <si>
    <t>380140</t>
  </si>
  <si>
    <t>Кепка з сіткою чорна CZMESHB</t>
  </si>
  <si>
    <t>ТКАНИНА</t>
  </si>
  <si>
    <t xml:space="preserve">Напівкомбінезон "ТРУД" </t>
  </si>
  <si>
    <t>Напівкомбінезон "УЛЬТРА"  тм. STUGA коричневый</t>
  </si>
  <si>
    <t>Напівкомбінезон "ТРИТОН" тм. STUGA</t>
  </si>
  <si>
    <t>Напівкомбінезон "ВЕКТОР" тм. STUGA</t>
  </si>
  <si>
    <t>Напівкомбінезон "ВЕКТОР ДЖИНС" тм. STUGA</t>
  </si>
  <si>
    <t xml:space="preserve">Напівкомбінезон "ГРЕЙФ" </t>
  </si>
  <si>
    <t>Напівкомбінезон "БРИГАДИР"</t>
  </si>
  <si>
    <t>Плащ ПВХ зелений</t>
  </si>
  <si>
    <t>Напівкомбінезон "СТАНДАРТ" синій</t>
  </si>
  <si>
    <t>Напівкомбінезон "УЛЬТРА"   тм. STUGA синій</t>
  </si>
  <si>
    <t>Куртка "ДИЗЕЛЬ"   тм. STUGA синій</t>
  </si>
  <si>
    <t>Плащ ПВХ синій</t>
  </si>
  <si>
    <t>Костюм ПВХ синій</t>
  </si>
  <si>
    <t>Халат жіночий из смесовой ткани</t>
  </si>
  <si>
    <t>Халат жіночий синій</t>
  </si>
  <si>
    <t>Халат жіночий зелений</t>
  </si>
  <si>
    <t>Фартух-сарафан жіночий бордо</t>
  </si>
  <si>
    <t>Фартух-сарафан жіночий "КАТЯ", тм. STUGA</t>
  </si>
  <si>
    <t>Фартух-сарафан жіночий "ТАНЮША", тм. STUGA</t>
  </si>
  <si>
    <t>Халат жіночий модельный "ОЛЯ" тм. STUGA</t>
  </si>
  <si>
    <t>Халат жіночий "НАТАЛИ", бордо</t>
  </si>
  <si>
    <t xml:space="preserve">Костюм медичний жіночий білий (тк.батист) </t>
  </si>
  <si>
    <t>Халат чоловічий білий</t>
  </si>
  <si>
    <t>Халат жіночий білий</t>
  </si>
  <si>
    <t xml:space="preserve">Халат жіночий білий </t>
  </si>
  <si>
    <t xml:space="preserve">Халат чоловічий білий </t>
  </si>
  <si>
    <t>Костюм хірурга чоловічий</t>
  </si>
  <si>
    <t>фартух білий</t>
  </si>
  <si>
    <t>фартух ПВХ</t>
  </si>
  <si>
    <t>фартух брезентовый</t>
  </si>
  <si>
    <t>Напівкомбінезон робочий "ГЕФЕСТ" тм. STUGA</t>
  </si>
  <si>
    <t>Напівкомбінезон робочий, тм. STUGA</t>
  </si>
  <si>
    <t>Халат жіночий робочий, морская волна</t>
  </si>
  <si>
    <t>Халат чоловічий робочий синій</t>
  </si>
  <si>
    <t>Костюм жіночий робочий «ВАРЯ», тм. STUGA</t>
  </si>
  <si>
    <t>Костюм робочий жіночий "ТАНЮША", тм. STUGA</t>
  </si>
  <si>
    <t>Напівкомбінезон утеплений "UNIVERSAL"  тм. STUGA</t>
  </si>
  <si>
    <t xml:space="preserve">Напівкомбінезон утеплений </t>
  </si>
  <si>
    <t>Жилет утеплений</t>
  </si>
  <si>
    <t xml:space="preserve">Жилет утеплений синій </t>
  </si>
  <si>
    <t>Напівкомбінезон "СТАНДАРТ" зелений</t>
  </si>
  <si>
    <t>Фартух-сарафан жіночий зелений</t>
  </si>
  <si>
    <t>Костюм ПВХ зелений</t>
  </si>
  <si>
    <t>Напівкомбінезон "СТАНДАРТ" помарачевий</t>
  </si>
  <si>
    <t>Напівкомбінезон "УНІВЕРСАЛ-КОМБО" тм. STUGA</t>
  </si>
  <si>
    <t>Куртка "УНІВЕРСАЛ-КОМБО" тм. STUGA</t>
  </si>
  <si>
    <t>Напівкомбінезон "ДИЗЕЛЬ"   тм. STUGA сіро-чорний</t>
  </si>
  <si>
    <t>Напівкомбінезон "УЛЬТРА"  тм. STUGA сірий-бордо</t>
  </si>
  <si>
    <t xml:space="preserve">Жилет утеплений сірий, синтапон 200 </t>
  </si>
  <si>
    <t>Напівкомбінезон "СКІФ" тм. STUGA</t>
  </si>
  <si>
    <t>НАПІВКОМБІНЕЗОНИ</t>
  </si>
  <si>
    <t xml:space="preserve">ЛІТНІЙ СПЕЦОДЯГ </t>
  </si>
  <si>
    <t>НАЗВА</t>
  </si>
  <si>
    <t>саржа 260 г/м.кв.           100% бавовна</t>
  </si>
  <si>
    <t>смесовая, 150г/м.кв (65% полиэстер, 35% бавовна</t>
  </si>
  <si>
    <t>смесовая, 155г/м.кв (65% полиэстер, 35% бавовна</t>
  </si>
  <si>
    <t>бавовна 100%</t>
  </si>
  <si>
    <t>джинс 400 г/м.кв.           65% бавовна, 35 пе</t>
  </si>
  <si>
    <t>габардин, 100% пе.</t>
  </si>
  <si>
    <t>Пруфер, 250г. МВС</t>
  </si>
  <si>
    <t>ШТАНИ</t>
  </si>
  <si>
    <t xml:space="preserve">Штани "ПУЛЬС" тм. STUGA </t>
  </si>
  <si>
    <t>Штани "УНІВЕРСАЛ-КОМБО" тм. STUGA</t>
  </si>
  <si>
    <t>Штани "ГЕФЕСТ" тм. STUGA</t>
  </si>
  <si>
    <t>Штани "МАНЧЕСТЕР" 220 г/м. кв. тм. STUGA</t>
  </si>
  <si>
    <t>Штани "ТРИТОН" 220 г/м. кв. тм. STUGA</t>
  </si>
  <si>
    <t>Штани "УЛЬТРА" 220 г/м. кв. тм. STUGA</t>
  </si>
  <si>
    <t>Костюм робочий "СТАРТ" (Штани+куртка)</t>
  </si>
  <si>
    <t>Костюм робочий(Штани+куртка)</t>
  </si>
  <si>
    <t>Штани "ЮПІТЕР" тм. STUGA</t>
  </si>
  <si>
    <t>Куртка "ЮПІТЕР" тм. STUGA</t>
  </si>
  <si>
    <t>Штани "СКІФ" тм. STUGA</t>
  </si>
  <si>
    <t>Штани "СТАНДАРТ" зелені</t>
  </si>
  <si>
    <t>Штани "СТАНДАРТ" сині</t>
  </si>
  <si>
    <t>грета 215 г/м. кв.</t>
  </si>
  <si>
    <t xml:space="preserve">грета, 220 г/м. кв </t>
  </si>
  <si>
    <t>грета, 220 г/м. кв.</t>
  </si>
  <si>
    <t xml:space="preserve">грета, 215 г/м. кв </t>
  </si>
  <si>
    <t xml:space="preserve">грета, 215 г/м. кв. </t>
  </si>
  <si>
    <t>грета, 220 г/м. кв</t>
  </si>
  <si>
    <t xml:space="preserve">грета, 200 г/м. кв. </t>
  </si>
  <si>
    <t xml:space="preserve">грета, 235 г/м. кв. </t>
  </si>
  <si>
    <t>грета, 215 г/м.кв.</t>
  </si>
  <si>
    <t>грета, 215 г/м. кв.</t>
  </si>
  <si>
    <t>грета ЧШК, 215 г/м. кв.</t>
  </si>
  <si>
    <t>грета, ЧШК</t>
  </si>
  <si>
    <t>Бриджи жіночі</t>
  </si>
  <si>
    <t>Штани жіночі з наколінниками</t>
  </si>
  <si>
    <t>Куртка "СТАНДАРТ" зелена</t>
  </si>
  <si>
    <t>Куртка утеплена "СТАНДАРТ", зелена   - 35С</t>
  </si>
  <si>
    <t>Куртка зимня "PLUTON" зелена</t>
  </si>
  <si>
    <t>Куртка "СТАНДАРТ" помарачева</t>
  </si>
  <si>
    <t>Бейсболка помарачева</t>
  </si>
  <si>
    <t>Футболка 165 г/м2, помарачева</t>
  </si>
  <si>
    <t>Куртка "СТАНДАРТ" синя</t>
  </si>
  <si>
    <t>Куртка "УЛЬТРА" тм. STUGA синя</t>
  </si>
  <si>
    <t>Куртка утеплена "СТАНДАРТ", синя   - 35С</t>
  </si>
  <si>
    <t>Куртка зимня "URBAN-2020" синя</t>
  </si>
  <si>
    <t>Куртка зимня "PLUTON" синя</t>
  </si>
  <si>
    <t>Бейсболка т. синя</t>
  </si>
  <si>
    <t>Футболка 165 г/м2, т. синя</t>
  </si>
  <si>
    <t>Футболка 165 г/м2, т. синя (NAVY № 32)</t>
  </si>
  <si>
    <t>Футболка B&amp;S темно-синя, 150 г/м2</t>
  </si>
  <si>
    <t>Футболка «Поло», т. синя</t>
  </si>
  <si>
    <t>Напівкомбінезон "ОПТІМА" тм. STUGA сірий</t>
  </si>
  <si>
    <t>Напівкомбінезон "ОПТІМА" тм. STUGA зелений</t>
  </si>
  <si>
    <t>Напівкомбінезон "ОПТІМА" тм. STUGA хакі</t>
  </si>
  <si>
    <t>Напівкомбінезон "ОПТІМА" тм. STUGA електрик</t>
  </si>
  <si>
    <t>Напівкомбінезон "ОПТІМА" тм. STUGA три кольори</t>
  </si>
  <si>
    <t>Куртка "ОПТІМА" тм. STUGA зелена</t>
  </si>
  <si>
    <t>Куртка "ОПТІМА" тм. STUGA сіра</t>
  </si>
  <si>
    <t>Куртка утеплена "СТАНДАРТ", сіра   - 35С</t>
  </si>
  <si>
    <t>Куртка утеплена сіра Віват</t>
  </si>
  <si>
    <t>Бейсболка сіра</t>
  </si>
  <si>
    <t>Футболка 165 г/м2, сіра</t>
  </si>
  <si>
    <t>Футболка 165 г/м2, т. сіра</t>
  </si>
  <si>
    <t>Футболка B&amp;S темно-сіра, 150 г/м2</t>
  </si>
  <si>
    <t>Футболка «Поло», сіра</t>
  </si>
  <si>
    <t>Куртка "ОПТІМА" тм. STUGA електрик</t>
  </si>
  <si>
    <t>Фартух-сарафан жіночий електрик</t>
  </si>
  <si>
    <t>Футболка «Поло», електрик</t>
  </si>
  <si>
    <t>Куртка "ОПТІМА" тм. STUGA три кольори</t>
  </si>
  <si>
    <t>Костюм робочий (Напівкомбінезон+куртка) Грейф</t>
  </si>
  <si>
    <t>Напівкомбінезон з курткою "АФІНА" (жіночий) тм. STUGA</t>
  </si>
  <si>
    <t>Напівкомбінезон з курткою "САФАРІ"  тм. STUGA</t>
  </si>
  <si>
    <t>Костюм робочий "ТРАНСФОРМЕР" (Штани/ куртка/ жилетка/ бріджи) тм. STUGA</t>
  </si>
  <si>
    <t>Костюм робочий (Штани+куртка) синій "Майстер"</t>
  </si>
  <si>
    <t>ХАЛАТИ РОБОЧІ, СОРОЧКИ</t>
  </si>
  <si>
    <t>Халат чоловічий синій</t>
  </si>
  <si>
    <t>Халат жіночий робочий "Олександра" електрик</t>
  </si>
  <si>
    <t>Халат жіночий робочий "Олександра" світло сірий</t>
  </si>
  <si>
    <t>Халатчоловічий робочий "Олександр" світло сірий</t>
  </si>
  <si>
    <t>еліт, 165 г/м. кв. 65% полиэстер,  35% бавовна</t>
  </si>
  <si>
    <t>еліт 165 г./м. кв, 35/65</t>
  </si>
  <si>
    <t>еліт 165 г./м. кв, цвет: беж/шампань</t>
  </si>
  <si>
    <t>саржа, 260 г/м. кв.       60% бавовна/ 40пе</t>
  </si>
  <si>
    <t>саржа, 245 г/м. кв.       35% бавовна/ 65пе</t>
  </si>
  <si>
    <t>саржа, 220 г/м. кв.     100% бавовна</t>
  </si>
  <si>
    <t xml:space="preserve">саржа, 245 г/м. кв. 35 бавовна./65 пе. </t>
  </si>
  <si>
    <t>бязь, 140 г/м. кв. 100% бавовна</t>
  </si>
  <si>
    <t>медична тканина</t>
  </si>
  <si>
    <t>діагональ, 242 г/м. кв.    100% бавовна</t>
  </si>
  <si>
    <t>діагональ, 100% бавовна</t>
  </si>
  <si>
    <t>ЗИМНІЙ СПЕЦОДЯГ</t>
  </si>
  <si>
    <t>Кофта флісова сіра</t>
  </si>
  <si>
    <t>фліс, 300 г/м. кв.</t>
  </si>
  <si>
    <t>оксфорд, 135 г/м. кв./фліс</t>
  </si>
  <si>
    <t>Кофта флісова синя</t>
  </si>
  <si>
    <t>Кофта флісова чорна</t>
  </si>
  <si>
    <t>Куртка утеплена "СТАНДАРТ", чорна   - 35С</t>
  </si>
  <si>
    <t>Куртка зимня "URBAN-2020" чорна</t>
  </si>
  <si>
    <t>Кофта флісова комбінована</t>
  </si>
  <si>
    <t>Штаны утеплені</t>
  </si>
  <si>
    <t>Штани "ДИЗЕЛЬ"   тм. STUGA сіро-чорний</t>
  </si>
  <si>
    <t>Штаны утеплені  "ТІТАН", сіро-чорний тм. STUGA</t>
  </si>
  <si>
    <t>Штаны утеплені "UNIVERSAL", синьо-сірі, тм. STUGA</t>
  </si>
  <si>
    <t>Штаны утеплені чорні</t>
  </si>
  <si>
    <t>Куртка утеплена з капюшоном сіро-помарачева</t>
  </si>
  <si>
    <t xml:space="preserve">Куртка утеплена з капюшоном </t>
  </si>
  <si>
    <t>Куртка утеплена "UNIVERSAL", синьо-сіра, тм. STUGA</t>
  </si>
  <si>
    <t>Куртка утеплена "ТИТАН", червоно-сіра, тм. STUGA</t>
  </si>
  <si>
    <t>Куртка утеплена "ТРИТОН", сіро-помарачева, тм. STUGA</t>
  </si>
  <si>
    <t>Куртка зимня "SATURN" зелено-чорна</t>
  </si>
  <si>
    <t>Куртка зимня "SATURN" сіро-синя</t>
  </si>
  <si>
    <t>Жилет утеплений модельний тм. STUGA</t>
  </si>
  <si>
    <t>Жилет утеплений синій з капюшоном, що відстібається</t>
  </si>
  <si>
    <t xml:space="preserve">Жилет утеплений сірий з капюшоном </t>
  </si>
  <si>
    <t>Напівкомбінезон утеплений "ОПЕРАТОР" чорний</t>
  </si>
  <si>
    <t>Напівкомбінезон утеплений "ТІТАН"  тм. STUGA</t>
  </si>
  <si>
    <t>Напівкомбінезон утеплений "ПІВНІЧ" - 30С</t>
  </si>
  <si>
    <t>Напівкомбінезон утеплений "ТІТАН-Г"  тм. STUGA</t>
  </si>
  <si>
    <t>Куртка утеплена Хуртовина</t>
  </si>
  <si>
    <t>Куртка ватна</t>
  </si>
  <si>
    <t>Куртка ватна з капюшоном</t>
  </si>
  <si>
    <t>ДЛЯ СФЕРИ ОБСЛУГОВУВАННЯ</t>
  </si>
  <si>
    <t>Фартух-сарафан жіночий бірюзовый</t>
  </si>
  <si>
    <t>еліт 165 г./м. кв, цвет:  бірюзовый</t>
  </si>
  <si>
    <t>Фартух-сарафан жіночий темно-бірюзовый</t>
  </si>
  <si>
    <t>Халат жіночий модельный з коротким рукавом, бірюзовый</t>
  </si>
  <si>
    <t>Костюм жіночий літній "СЕРВИС", тм. STUGA</t>
  </si>
  <si>
    <t>еліт 165 г./м. кв, цвет: волошка</t>
  </si>
  <si>
    <t>еліт 165 г./м. кв, цвет: поліс/небо</t>
  </si>
  <si>
    <t>Костюм жіночий літній "СОФІЯ", тм. STUGA</t>
  </si>
  <si>
    <t>МЕДИЧНА ТА ПОВАРСЬКА</t>
  </si>
  <si>
    <t>Костюм пекарський з довгимим рукавами</t>
  </si>
  <si>
    <t>Костюм поварский жіночий</t>
  </si>
  <si>
    <t>ОДЯГ СПЕЦЗАХИСТУ</t>
  </si>
  <si>
    <t>ВОЛОГОЗАХИСНА</t>
  </si>
  <si>
    <t>фартух прогумований, синій</t>
  </si>
  <si>
    <t>фартух прогумований, зелений</t>
  </si>
  <si>
    <t>Плащ чоловічий прогумований</t>
  </si>
  <si>
    <t>фартух прогумований,чорный</t>
  </si>
  <si>
    <t>Плащ ПВХ камуфльованний</t>
  </si>
  <si>
    <t>Костюм ПВХ камуфльованний</t>
  </si>
  <si>
    <t>Костюм ПВХ зі світлоповертаючими стрічками</t>
  </si>
  <si>
    <t>Нарукавник поліетиленовий (100 шт)</t>
  </si>
  <si>
    <t>Нарукавник поліетиленовий (100 шт), 20мКм</t>
  </si>
  <si>
    <t>Нарукавник поліетиленовий (100 шт), 15мКм</t>
  </si>
  <si>
    <t>Костюм вологозахисний Л1, розмір 1 (розмір взуття 42)</t>
  </si>
  <si>
    <t>Костюм вологозахисний Л1, розмір 2 (розмір взуття 43-44)</t>
  </si>
  <si>
    <t>Костюм вологозахисний Л1, розмір 3 (розмір взуття 45-46)</t>
  </si>
  <si>
    <t>Костюм вологозахисний Л1, розмір 4 (розмір взуття від 47)</t>
  </si>
  <si>
    <t>ДЛЯ ОХОРОНИ</t>
  </si>
  <si>
    <t>Костюм чоловічий "ОХОРОНА" 215 г/м. кв. (Штани+куртка)</t>
  </si>
  <si>
    <t>Костюм камуфльований з додатковим підсиленям, 245 г/м. кв.</t>
  </si>
  <si>
    <t xml:space="preserve">Штани "ПІКСЕЛЬ" 220 г/м. кв.        </t>
  </si>
  <si>
    <t>Сорочка "ОХОРОНА"</t>
  </si>
  <si>
    <t xml:space="preserve">Сорочка </t>
  </si>
  <si>
    <t>ДЛЯ ЗВАРЮВАЛЬНИКІВ</t>
  </si>
  <si>
    <t>Костюм зварювальника брезентовий (Штани+куртка)</t>
  </si>
  <si>
    <t>Костюм брезентовый зі спилком (Штани+куртка)</t>
  </si>
  <si>
    <t>Костюм брезентовый зі спилком (Штани+куртка), розмір 64</t>
  </si>
  <si>
    <t xml:space="preserve">брезент </t>
  </si>
  <si>
    <t>ДЛЯ ЗАХИСТУ ВІД КИСЛОТ</t>
  </si>
  <si>
    <t>Халат жіночий кислотостійкий "К-80"</t>
  </si>
  <si>
    <t>Халат чоловічий кислотостійкий "К-80"</t>
  </si>
  <si>
    <t>Костюм кислотостійкий (Штани+куртка)</t>
  </si>
  <si>
    <t>Костюм сукняний кислотостійкий</t>
  </si>
  <si>
    <t>поліефірна тканина к-80</t>
  </si>
  <si>
    <t>сукно к81</t>
  </si>
  <si>
    <t>СИГНАЛЬНА</t>
  </si>
  <si>
    <t>Жилет сигнальний помарачевий</t>
  </si>
  <si>
    <t>Жилет сигнальний помарачевий "еліт"</t>
  </si>
  <si>
    <t>Жилет сигнальний помарачевий OX-LUMI_P</t>
  </si>
  <si>
    <t>Жилет сигнальний грета зі світлоповертаючими стрічками</t>
  </si>
  <si>
    <t>Жилет сигнальний лімонний</t>
  </si>
  <si>
    <t>Жилет сигнальний лімонний "еліт"</t>
  </si>
  <si>
    <t>Жилет сигнальний жовтий OX-LUMI_Y</t>
  </si>
  <si>
    <t>ГОЛОВНІ УБОРИ</t>
  </si>
  <si>
    <t>Підшоломник літній</t>
  </si>
  <si>
    <t>Підшоломник зимовий</t>
  </si>
  <si>
    <t>Бейсболка чорна</t>
  </si>
  <si>
    <t>Футболка 165 г/м2, чорна</t>
  </si>
  <si>
    <t>Футболка B&amp;S чорна, 150 г/м2</t>
  </si>
  <si>
    <t>Футболка B&amp;S чорна, 185 г/м2</t>
  </si>
  <si>
    <t>Футболка «Поло», чорна</t>
  </si>
  <si>
    <t>Шапка зимня, синя, на флісі CZPASBJS</t>
  </si>
  <si>
    <t>Шапка зимня, чорна, на флісі CZPASBJS</t>
  </si>
  <si>
    <t>Шапка зимня, чорна, на тинсулейті CZBAW-THINSUL_B</t>
  </si>
  <si>
    <t>Шапка чорна, на флісі</t>
  </si>
  <si>
    <t>Шапка в'язана чорна утеплена</t>
  </si>
  <si>
    <t>Шапка в'язана чорна утеплена CZBAWB</t>
  </si>
  <si>
    <t>Шапка в'язана чорна утеплена  CZCITY_B</t>
  </si>
  <si>
    <t>Шапка в'язана синя утеплена  CZBAWG</t>
  </si>
  <si>
    <t>Шапка в'язана сіра утеплена  CZCITY_S</t>
  </si>
  <si>
    <t>Шапка в'язана синя утеплена  CZCITY_G</t>
  </si>
  <si>
    <t>Бейсболка коричнева, грета Китай</t>
  </si>
  <si>
    <t>Бейсболка світло зелена</t>
  </si>
  <si>
    <t>Бейсболка волошка</t>
  </si>
  <si>
    <t>Бейсболка зелена</t>
  </si>
  <si>
    <t>Бейсболка червона</t>
  </si>
  <si>
    <t>Бейсболка біла</t>
  </si>
  <si>
    <t>Шапочка "Гармошка" біла, 12 г/м2 (100 шт)</t>
  </si>
  <si>
    <t>Шапочка "Гармошка" біла, 10 г/м2 (100 шт)</t>
  </si>
  <si>
    <t>Футболка біла 165 г/м2</t>
  </si>
  <si>
    <t>Футболка біла 165 г/м2, розмір 3XL</t>
  </si>
  <si>
    <t>Футболка B&amp;S біла 165 г/м2</t>
  </si>
  <si>
    <t>Футболка «Поло», біла</t>
  </si>
  <si>
    <t>Рубашка «Поло» біла</t>
  </si>
  <si>
    <t>Бейсболка червона на пластиковій застібці, грета ЧШК</t>
  </si>
  <si>
    <t>Бейсболка т. сіра на липучці, грета ЧШК</t>
  </si>
  <si>
    <t>Бейсболка т. синя на липучці, грета Китай</t>
  </si>
  <si>
    <t>Бейсболка т. синя на липучці, грета ЧШК</t>
  </si>
  <si>
    <t>Бейсболка волошка на липучці, грета ЧШК</t>
  </si>
  <si>
    <t>Футболка 165 г/м2, волошка</t>
  </si>
  <si>
    <t>Футболка B&amp;S волошка, 150 г/м2</t>
  </si>
  <si>
    <t>Бейсболка коричнева на липучці, грета ЧШК</t>
  </si>
  <si>
    <t>Бейсболка зелена на липучці, грета ЧШК</t>
  </si>
  <si>
    <t>Футболка 165 г/м2, зелена</t>
  </si>
  <si>
    <t>Футболка 165 г/м2, світло зелена</t>
  </si>
  <si>
    <t>Футболка B&amp;S темно-зелена, 150 г/м2</t>
  </si>
  <si>
    <t>Футболка «Поло», зелена</t>
  </si>
  <si>
    <t>Бейсболка темно-синя, на метал. застібці, Master Cotton без МВС</t>
  </si>
  <si>
    <t>Бейсболка камуфльована</t>
  </si>
  <si>
    <t>Шапочка поліпропіленова (100 шт)</t>
  </si>
  <si>
    <t>Хустка біла</t>
  </si>
  <si>
    <t>Ковпак медичний</t>
  </si>
  <si>
    <t>Хустка біла 75*75</t>
  </si>
  <si>
    <t>Футболка 165 г/м2, жовта</t>
  </si>
  <si>
    <t>Футболка «Поло», жовта</t>
  </si>
  <si>
    <t>Футболка 165 г/м2, червона</t>
  </si>
  <si>
    <t>Футболка 165 г/м2, кольорова, розмір 3XL</t>
  </si>
  <si>
    <t>Футболка з довгими рукавами кольорова Fruit of the loom</t>
  </si>
  <si>
    <t>Футболка з довгими рукавами кольорова B&amp;C</t>
  </si>
  <si>
    <t>Термобілизна, розмір М, US-TERM</t>
  </si>
  <si>
    <t>Термобілизна, розмір L, US-TERM</t>
  </si>
  <si>
    <t>Термобілизна, розмір XL, US-TERM</t>
  </si>
  <si>
    <t>Термобілизна, розмір XXL, US-TERM</t>
  </si>
  <si>
    <t>ЗАСОБИ ЗАХИСТУ</t>
  </si>
  <si>
    <t>Нарукавники робочі сірі</t>
  </si>
  <si>
    <t>Фартух робочий темний</t>
  </si>
  <si>
    <t>Нарукавники, грета синій</t>
  </si>
  <si>
    <t>5110857</t>
  </si>
  <si>
    <t>Футболка жіноча жовта ST2600</t>
  </si>
  <si>
    <t>5110741</t>
  </si>
  <si>
    <t>Футболка жіноча ST2600 зелена</t>
  </si>
  <si>
    <t xml:space="preserve">Футболка жовта ST2000 </t>
  </si>
  <si>
    <t>КОСТЮМИ (комплектуйте костюм з розділів: Штани, КУРТКИ, НАПІВКОМБІНЕЗОНИ)</t>
  </si>
  <si>
    <t>800001035</t>
  </si>
  <si>
    <t>ВЕЛИКІ РОЗМІРИ ЛІТНІЙ СПЕЦОДЯГ</t>
  </si>
  <si>
    <t>Напівкомбінезон "СТАНДАРТ" синій (розмір (68-70/5-6)</t>
  </si>
  <si>
    <t>Напівкомбінезон "УНІВЕРСАЛ-КОМБО" (розмір (68-70/5-6)</t>
  </si>
  <si>
    <t>Напівкомбінезон "УЛЬТРА"   синій (розмір (68-70/5-6)</t>
  </si>
  <si>
    <t>Напівкомбінезон "УЛЬТРА"  сірий-бордо (розмір (68-70/5-6)</t>
  </si>
  <si>
    <t>Напівкомбінезон "ТРИТОН" (розмір (68-70/5-6)</t>
  </si>
  <si>
    <t>Напівкомбінезон "ТРИТОН" (розмір (72-74/5-6)</t>
  </si>
  <si>
    <t>Напівкомбінезон "УЛЬТРА" сірий-бордо (розмір (72-74/5-6)</t>
  </si>
  <si>
    <t>Напівкомбінезон "СТАНДАРТ" синій (розмір (72-74/5-6)</t>
  </si>
  <si>
    <t>Напівкомбінезон "УНІВЕРСАЛ-КОМБО" (розмір (72-74/5-6)</t>
  </si>
  <si>
    <t>Напівкомбінезон "УЛЬТРА" синій (розмір (72-74/5-6)</t>
  </si>
  <si>
    <t>110523</t>
  </si>
  <si>
    <t>110533</t>
  </si>
  <si>
    <t>112823</t>
  </si>
  <si>
    <t>112833</t>
  </si>
  <si>
    <t>113623</t>
  </si>
  <si>
    <t>113633</t>
  </si>
  <si>
    <t>11124023</t>
  </si>
  <si>
    <t>11124033</t>
  </si>
  <si>
    <t>117523</t>
  </si>
  <si>
    <t>117533</t>
  </si>
  <si>
    <t>Штани "ПУЛЬС" (68-70/5-6)</t>
  </si>
  <si>
    <t>Штани "ЮПІТЕР" (68-70/5-6)</t>
  </si>
  <si>
    <t>Штани "ЮПІТЕР" (розмір (72-74/5-6)</t>
  </si>
  <si>
    <t>Штани "ПУЛЬС" (розмір (72-74/5-6)</t>
  </si>
  <si>
    <t>80100723</t>
  </si>
  <si>
    <t>80100733</t>
  </si>
  <si>
    <t>Штани "СТАНДАРТ" сині (68-70/5-6)</t>
  </si>
  <si>
    <t>Штани "СТАНДАРТ" сині (72-74/5-6)</t>
  </si>
  <si>
    <t>101331523</t>
  </si>
  <si>
    <t>101331533</t>
  </si>
  <si>
    <t>Куртка "ЮПІТЕР" (68-70/5-6)</t>
  </si>
  <si>
    <t>Куртка "СТАНДАРТ" синя (68-70/5-6)</t>
  </si>
  <si>
    <t>Куртка "УЛЬТРА" (68-70/5-6)</t>
  </si>
  <si>
    <t>Куртка "УЛЬТРА" (72-74/5-6)</t>
  </si>
  <si>
    <t>Куртка "СТАНДАРТ" синя (72-74/5-6)</t>
  </si>
  <si>
    <t>Куртка "ЮПІТЕР" (72-74/5-6)</t>
  </si>
  <si>
    <t>Штани "ВЕКТОР" (68-70/5-6)</t>
  </si>
  <si>
    <t>Штани "ВЕКТОР" (розмір (72-74/5-6)</t>
  </si>
  <si>
    <t>Куртка "ПУЛЬС" (68-70/5-6)</t>
  </si>
  <si>
    <t>Куртка "ПУЛЬС" (72-74/5-6)</t>
  </si>
  <si>
    <t>Куртка "ТРИТОН" (68-70/5-6)</t>
  </si>
  <si>
    <t>Куртка "ТРИТОН" (72-74/5-6)</t>
  </si>
  <si>
    <t>Куртка "ПУЛЬС" тм. STUGA</t>
  </si>
  <si>
    <t>Куртка "УЛЬТРА" тм. STUGA сіра-бордо</t>
  </si>
  <si>
    <t>Куртка "ТРИТОН" тм. STUGA</t>
  </si>
  <si>
    <t>Куртка "ГЕФЕСТ" тм. STUGA</t>
  </si>
  <si>
    <t>Куртка "ВЕКТОР" тм. STUGA</t>
  </si>
  <si>
    <t>Куртка "ВЕКТОР ДЖИНС" тм. STUGA</t>
  </si>
  <si>
    <t>Куртка "СКІФ" тм. STUGA</t>
  </si>
  <si>
    <t>Штани "ВЕКТОР" тм. STUGA</t>
  </si>
  <si>
    <t>Штани "ОПТІМА" тм. STUGA зелені</t>
  </si>
  <si>
    <t>Штани "УНІВЕРСАЛ-КОМБО" (68-70/5-6)</t>
  </si>
  <si>
    <t>Штани "УНІВЕРСАЛ-КОМБО" (72-74/5-6)</t>
  </si>
  <si>
    <t>110723</t>
  </si>
  <si>
    <t>110733</t>
  </si>
  <si>
    <t>Напівкомбінезон "ВЕКТОР" (68-70/5-6)</t>
  </si>
  <si>
    <t>Напівкомбінезон "ВЕКТОР" (72-74/5-6)</t>
  </si>
  <si>
    <t>Куртка "УНІВЕРСАЛ-КОМБО" (68-70/5-6)</t>
  </si>
  <si>
    <t>Куртка "УНІВЕРСАЛ-КОМБО" (72-74/5-6)</t>
  </si>
  <si>
    <t>Футболка чорна ST2000</t>
  </si>
  <si>
    <t>Футболка темно-синя ST2000</t>
  </si>
  <si>
    <t>Футболка волошкова ST2000</t>
  </si>
  <si>
    <t>Футболка сіра ST2000</t>
  </si>
  <si>
    <t>Футболка сіра меланж ST2000</t>
  </si>
  <si>
    <t>Футболка темно-зелена ST2000</t>
  </si>
  <si>
    <t>під замовлення, від 20 шт</t>
  </si>
  <si>
    <t>55551175</t>
  </si>
  <si>
    <t>55500026</t>
  </si>
  <si>
    <t>Куртка "ПАТРІОТ" тм. STUGA</t>
  </si>
  <si>
    <t>55500027</t>
  </si>
  <si>
    <t>220689</t>
  </si>
  <si>
    <t>Халат жіночий нейлоновий синій, розмір XL</t>
  </si>
  <si>
    <t>222317</t>
  </si>
  <si>
    <t>220199</t>
  </si>
  <si>
    <t>Куртка утеплена зелена, 56-58/5-6</t>
  </si>
  <si>
    <t>511375</t>
  </si>
  <si>
    <t>Футболка «Поло», волошка Stedman ST3000</t>
  </si>
  <si>
    <t>Куртка "ВЕКТОР" (68-70/5-6)</t>
  </si>
  <si>
    <t>Куртка "ВЕКТОР" (72-74/5-6)</t>
  </si>
  <si>
    <t>111123</t>
  </si>
  <si>
    <t>111133</t>
  </si>
  <si>
    <t>Напівкомбінезон "СТАНДАРТ" зелений (68-70/5-6)</t>
  </si>
  <si>
    <t>Напівкомбінезон "СТАНДАРТ" зелений (72-74/5-6)</t>
  </si>
  <si>
    <t>Куртка "СТАНДАРТ" зелена (68-70/5-6)</t>
  </si>
  <si>
    <t>Куртка "СТАНДАРТ" зелена (72-74/5-6)</t>
  </si>
  <si>
    <t>Куртка "ПАТРІОТ" (72-74/5-6)</t>
  </si>
  <si>
    <t>Куртка "ПАТРІОТ" (68-70/5-6)</t>
  </si>
  <si>
    <t>Штани "ПАТРІОТ" (68-70/5-6)</t>
  </si>
  <si>
    <t>Штани "ПАТРІОТ" (72-74/5-6)</t>
  </si>
  <si>
    <t>Куртка "ОПТІМА" (68-70/5-6)</t>
  </si>
  <si>
    <t>Куртка "ОПТІМА" (72-74/5-6)</t>
  </si>
  <si>
    <t>Штани "ТРИТОН" (68-70/5-6)</t>
  </si>
  <si>
    <t>Штани "ТРИТОН" (72-74/5-6)</t>
  </si>
  <si>
    <t>Куртка "ДИЗЕЛЬ" (72-74/5-6)</t>
  </si>
  <si>
    <t>Куртка "ДИЗЕЛЬ" (68-70/5-6)</t>
  </si>
  <si>
    <t>3399116523</t>
  </si>
  <si>
    <t>3399116533</t>
  </si>
  <si>
    <t>Напівкомбінезон "ОПТІМА" (розмір (68-70/5-6)</t>
  </si>
  <si>
    <t>Напівкомбінезон "ОПТІМА" (розмір (72-74/5-6)</t>
  </si>
  <si>
    <t>Штани "ДИЗЕЛЬ" (68-70/5-6)</t>
  </si>
  <si>
    <t>Штани "ДИЗЕЛЬ" (72-74/5-6)</t>
  </si>
  <si>
    <t>11128223</t>
  </si>
  <si>
    <t>11128233</t>
  </si>
  <si>
    <t>Напівкомбінезон "ДИЗЕЛЬ" (розмір (68-70/5-6)</t>
  </si>
  <si>
    <t>Напівкомбінезон "ДИЗЕЛЬ" (розмір (72-74/5-6)</t>
  </si>
  <si>
    <t>Штани "УЛЬТРА" (68-70/5-6)</t>
  </si>
  <si>
    <t>Штани "УЛЬТРА" (72-74/5-6)</t>
  </si>
  <si>
    <t>7771105</t>
  </si>
  <si>
    <t>Напівкомбінезон "СТАНДАРТ" тм. STUGA</t>
  </si>
  <si>
    <t>7771031</t>
  </si>
  <si>
    <t>Штани "СТАНДАРТ" тм. STUGA</t>
  </si>
  <si>
    <t>7771631</t>
  </si>
  <si>
    <t>Куртка "СТАНДАРТ" тм. STUGA</t>
  </si>
  <si>
    <t>222439</t>
  </si>
  <si>
    <t>саржа</t>
  </si>
  <si>
    <t>Штани "СТАНДАРТ" (68-70/5-6) сині</t>
  </si>
  <si>
    <t>Штани "СТАНДАРТ" (розмір (72-74/5-6) сині</t>
  </si>
  <si>
    <t>Штани "СТАНДАРТ" (68-70/5-6) зелені</t>
  </si>
  <si>
    <t>Штани "СТАНДАРТ" (розмір (72-74/5-6) зелені</t>
  </si>
  <si>
    <t>55500031</t>
  </si>
  <si>
    <t>55500036</t>
  </si>
  <si>
    <t>Штани "ПАТРІОТ" тм. STUGA синьо-сірі</t>
  </si>
  <si>
    <t>Штани "ПАТРІОТ" тм. STUGA сіро-чорні</t>
  </si>
  <si>
    <t>Штани "ПАТРІОТ" тм. STUGA чорні</t>
  </si>
  <si>
    <t>Напівкомбінезон "ПАТРІОТ" тм. STUGA синьо-сірий</t>
  </si>
  <si>
    <t>55500037</t>
  </si>
  <si>
    <t>Напівкомбінезон "ПАТРІОТ" тм. STUGA сіро-чорний</t>
  </si>
  <si>
    <t>55500032</t>
  </si>
  <si>
    <t>Напівкомбінезон "ПАТРІОТ" тм. STUGA чорний</t>
  </si>
  <si>
    <t>Куртка "ПАТРІОТ" тм. STUGA чорна</t>
  </si>
  <si>
    <t>Куртка "ПАТРІОТ" тм. STUGA сіро-чорна</t>
  </si>
  <si>
    <t>55551055</t>
  </si>
  <si>
    <t>Штани "ОПТІМА" тм. STUGA сіро-чорні</t>
  </si>
  <si>
    <t>Штани "ОПТІМА" (68-70/5-6) сіро-чорні</t>
  </si>
  <si>
    <t>Штани "ОПТІМА" (68-70/5-6) зелені</t>
  </si>
  <si>
    <t>Штани "ОПТІМА" (72-74/5-6) зелені</t>
  </si>
  <si>
    <t>фартух робочий з кишенею синій</t>
  </si>
  <si>
    <t>фартух робочий з кишенею сірий</t>
  </si>
  <si>
    <t>1613265</t>
  </si>
  <si>
    <t>1113265</t>
  </si>
  <si>
    <t>333362</t>
  </si>
  <si>
    <t>Каскетка захисна синя OX-BUMPER-HV_P</t>
  </si>
  <si>
    <t>55500057</t>
  </si>
  <si>
    <t>Напівкомбінезон "ПАТРІОТ" тм. STUGA коричнево-чорний</t>
  </si>
  <si>
    <t>5550002623</t>
  </si>
  <si>
    <t>5550002633</t>
  </si>
  <si>
    <t>Куртка "ПАТРІОТ" тм. STUGA коричнево-чорна</t>
  </si>
  <si>
    <t>Напівкомбінезон "АНТИСТАТИЧНИЙ" тм. STUGA</t>
  </si>
  <si>
    <t>плащова 220 г/м.кв.           51% бв., 48,9% пе., 0,1% бекінокс</t>
  </si>
  <si>
    <t>33331120</t>
  </si>
  <si>
    <t>33331010</t>
  </si>
  <si>
    <t>Штани "АНТИСТАТИЧНІ" тм. STUGA</t>
  </si>
  <si>
    <t>33331620</t>
  </si>
  <si>
    <t>Куртка "АНТИСТАТИЧНА" тм. STUGA</t>
  </si>
  <si>
    <t>2203960</t>
  </si>
  <si>
    <t>2203950</t>
  </si>
  <si>
    <t>Халат чоловічий зелений</t>
  </si>
  <si>
    <t>МЕДИЧНІ КОСТЮМИ</t>
  </si>
  <si>
    <t>БЛУЗИ</t>
  </si>
  <si>
    <t>7700101</t>
  </si>
  <si>
    <t>7700501</t>
  </si>
  <si>
    <t>7700601</t>
  </si>
  <si>
    <t>7700701</t>
  </si>
  <si>
    <t>160 г/м. кв. 35/65</t>
  </si>
  <si>
    <t>Блуза медична біла</t>
  </si>
  <si>
    <t>Блуза медична м!ята (зелений)</t>
  </si>
  <si>
    <t>Блуза медична брожева</t>
  </si>
  <si>
    <t>Блуза медична сірий</t>
  </si>
  <si>
    <t xml:space="preserve">Куртка демісезонна синя </t>
  </si>
  <si>
    <t>220114435</t>
  </si>
  <si>
    <t>Штани медичні білі прямі</t>
  </si>
  <si>
    <t>Штани медичні м!ята (зелений) прямі</t>
  </si>
  <si>
    <t>Штани медичні білі на резинці</t>
  </si>
  <si>
    <t>Штани медичні сірі  на резинці</t>
  </si>
  <si>
    <t>Штани медичні рожеві  на резинці</t>
  </si>
  <si>
    <t>7700201</t>
  </si>
  <si>
    <t xml:space="preserve">Блуза медична королівський синій </t>
  </si>
  <si>
    <t>170 г/м. кв. 64,5% поліестер; 33% бавовна; 2,5% еластан</t>
  </si>
  <si>
    <t>7700401</t>
  </si>
  <si>
    <t>Блуза медична блакитна</t>
  </si>
  <si>
    <t>Штани медичні блакитніі  на резинці</t>
  </si>
  <si>
    <t>Штани медичні королівський синій прямі</t>
  </si>
  <si>
    <t>прайс на 06-10-2025</t>
  </si>
  <si>
    <t>прайс на 15-10-2025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</si>
</sst>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31" x14ac:knownFonts="1">
    <font>
      <sz val="10"/>
      <name val="Arial Cyr"/>
      <charset val="204"/>
    </font>
    <font>
      <b/>
      <sz val="10"/>
      <name val="Arial Cyr"/>
      <charset val="204"/>
    </font>
    <font>
      <b/>
      <i/>
      <sz val="12"/>
      <color rgb="FF17375E"/>
      <name val="Arial Cyr"/>
      <charset val="204"/>
    </font>
    <font>
      <b/>
      <i/>
      <sz val="12"/>
      <name val="Arial Cyr"/>
      <charset val="204"/>
    </font>
    <font>
      <b/>
      <sz val="16"/>
      <color rgb="FFFF6600"/>
      <name val="Arial Narrow"/>
      <family val="2"/>
      <charset val="204"/>
    </font>
    <font>
      <b/>
      <sz val="14"/>
      <color rgb="FFFF6600"/>
      <name val="Arial Narrow"/>
      <family val="2"/>
      <charset val="1"/>
    </font>
    <font>
      <b/>
      <sz val="14"/>
      <name val="Arial Narrow"/>
      <family val="2"/>
      <charset val="1"/>
    </font>
    <font>
      <b/>
      <sz val="18"/>
      <color rgb="FFFF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i/>
      <sz val="14"/>
      <color rgb="FF0066CC"/>
      <name val="Arial Narrow"/>
      <family val="2"/>
      <charset val="204"/>
    </font>
    <font>
      <u/>
      <sz val="10"/>
      <color rgb="FF0000FF"/>
      <name val="Arial Cyr"/>
      <charset val="204"/>
    </font>
    <font>
      <b/>
      <sz val="14"/>
      <color rgb="FF0066CC"/>
      <name val="Arial Cyr"/>
      <charset val="204"/>
    </font>
    <font>
      <b/>
      <sz val="14"/>
      <color rgb="FF0066CC"/>
      <name val="Arial Narrow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4"/>
      <color rgb="FFE46C0A"/>
      <name val="Arial Narrow"/>
      <family val="2"/>
      <charset val="204"/>
    </font>
    <font>
      <sz val="10"/>
      <name val="Arial Cyr"/>
      <family val="2"/>
      <charset val="204"/>
    </font>
    <font>
      <sz val="9"/>
      <name val="Arial Cyr"/>
      <charset val="204"/>
    </font>
    <font>
      <sz val="10"/>
      <color rgb="FF000000"/>
      <name val="Arial"/>
      <family val="2"/>
      <charset val="204"/>
    </font>
    <font>
      <b/>
      <sz val="8"/>
      <name val="Arial Cyr"/>
      <charset val="204"/>
    </font>
    <font>
      <sz val="9"/>
      <color rgb="FFFF000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8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66CCFF"/>
        <bgColor rgb="FF33CCCC"/>
      </patternFill>
    </fill>
    <fill>
      <patternFill patternType="solid">
        <fgColor rgb="FFFFFF99"/>
        <bgColor rgb="FFFDEADA"/>
      </patternFill>
    </fill>
    <fill>
      <patternFill patternType="solid">
        <fgColor rgb="FFC6D9F1"/>
        <bgColor rgb="FFCCFFFF"/>
      </patternFill>
    </fill>
    <fill>
      <patternFill patternType="solid">
        <fgColor rgb="FFFDEADA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FFCC99"/>
      </patternFill>
    </fill>
    <fill>
      <patternFill patternType="solid">
        <fgColor theme="0"/>
        <bgColor rgb="FFFFCC99"/>
      </patternFill>
    </fill>
    <fill>
      <patternFill patternType="solid">
        <fgColor rgb="FFFEB7B0"/>
        <bgColor indexed="64"/>
      </patternFill>
    </fill>
    <fill>
      <patternFill patternType="solid">
        <fgColor rgb="FFFEB7B0"/>
        <bgColor rgb="FFFDEADA"/>
      </patternFill>
    </fill>
    <fill>
      <patternFill patternType="solid">
        <fgColor theme="0"/>
        <bgColor rgb="FF33CCCC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B7B0"/>
        <bgColor rgb="FF33CC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 applyBorder="0" applyProtection="0"/>
    <xf numFmtId="0" fontId="26" fillId="0" borderId="0"/>
  </cellStyleXfs>
  <cellXfs count="220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vertical="top" wrapText="1"/>
    </xf>
    <xf numFmtId="49" fontId="4" fillId="0" borderId="0" xfId="0" applyNumberFormat="1" applyFont="1" applyBorder="1" applyAlignment="1">
      <alignment horizontal="left" vertical="center"/>
    </xf>
    <xf numFmtId="17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1" applyFont="1" applyBorder="1" applyAlignment="1" applyProtection="1">
      <alignment horizontal="right" vertical="center"/>
    </xf>
    <xf numFmtId="0" fontId="12" fillId="2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/>
    </xf>
    <xf numFmtId="2" fontId="12" fillId="2" borderId="0" xfId="0" applyNumberFormat="1" applyFont="1" applyFill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2" fontId="0" fillId="2" borderId="2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/>
    </xf>
    <xf numFmtId="49" fontId="16" fillId="5" borderId="4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left" vertical="center"/>
    </xf>
    <xf numFmtId="49" fontId="16" fillId="2" borderId="4" xfId="0" applyNumberFormat="1" applyFont="1" applyFill="1" applyBorder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6" borderId="3" xfId="0" applyNumberFormat="1" applyFont="1" applyFill="1" applyBorder="1" applyAlignment="1">
      <alignment horizontal="center" vertical="center"/>
    </xf>
    <xf numFmtId="2" fontId="20" fillId="2" borderId="3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2" fontId="0" fillId="2" borderId="4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21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49" fontId="16" fillId="6" borderId="4" xfId="0" applyNumberFormat="1" applyFont="1" applyFill="1" applyBorder="1" applyAlignment="1">
      <alignment horizontal="center" vertical="center"/>
    </xf>
    <xf numFmtId="49" fontId="13" fillId="6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3" fillId="6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9" fontId="16" fillId="6" borderId="2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2" fontId="17" fillId="2" borderId="4" xfId="0" applyNumberFormat="1" applyFont="1" applyFill="1" applyBorder="1" applyAlignment="1">
      <alignment vertical="center" wrapText="1"/>
    </xf>
    <xf numFmtId="2" fontId="17" fillId="2" borderId="3" xfId="0" applyNumberFormat="1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1" fillId="2" borderId="4" xfId="0" applyNumberFormat="1" applyFont="1" applyFill="1" applyBorder="1" applyAlignment="1">
      <alignment horizontal="center" vertical="center"/>
    </xf>
    <xf numFmtId="49" fontId="13" fillId="6" borderId="3" xfId="0" applyNumberFormat="1" applyFont="1" applyFill="1" applyBorder="1" applyAlignment="1">
      <alignment horizontal="center" vertical="center" wrapText="1"/>
    </xf>
    <xf numFmtId="49" fontId="23" fillId="6" borderId="3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0" fontId="11" fillId="0" borderId="1" xfId="1" applyFont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11" fillId="0" borderId="1" xfId="1" applyFont="1" applyBorder="1" applyAlignment="1" applyProtection="1">
      <alignment horizontal="right" vertical="center"/>
    </xf>
    <xf numFmtId="0" fontId="16" fillId="0" borderId="3" xfId="0" applyFont="1" applyBorder="1"/>
    <xf numFmtId="2" fontId="0" fillId="0" borderId="3" xfId="0" applyNumberFormat="1" applyFont="1" applyBorder="1" applyAlignment="1">
      <alignment horizontal="center" vertical="center"/>
    </xf>
    <xf numFmtId="0" fontId="1" fillId="0" borderId="3" xfId="0" applyFont="1" applyBorder="1"/>
    <xf numFmtId="49" fontId="16" fillId="7" borderId="2" xfId="0" applyNumberFormat="1" applyFont="1" applyFill="1" applyBorder="1" applyAlignment="1">
      <alignment horizontal="center" vertical="center"/>
    </xf>
    <xf numFmtId="49" fontId="16" fillId="7" borderId="4" xfId="0" applyNumberFormat="1" applyFont="1" applyFill="1" applyBorder="1" applyAlignment="1">
      <alignment horizontal="center" vertical="center"/>
    </xf>
    <xf numFmtId="49" fontId="16" fillId="7" borderId="3" xfId="0" applyNumberFormat="1" applyFont="1" applyFill="1" applyBorder="1" applyAlignment="1">
      <alignment horizontal="center" vertical="center"/>
    </xf>
    <xf numFmtId="2" fontId="0" fillId="8" borderId="3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>
      <alignment horizontal="center" vertical="center"/>
    </xf>
    <xf numFmtId="2" fontId="17" fillId="8" borderId="4" xfId="0" applyNumberFormat="1" applyFont="1" applyFill="1" applyBorder="1" applyAlignment="1">
      <alignment horizontal="center" vertical="center"/>
    </xf>
    <xf numFmtId="2" fontId="17" fillId="8" borderId="3" xfId="0" applyNumberFormat="1" applyFont="1" applyFill="1" applyBorder="1" applyAlignment="1">
      <alignment horizontal="center" vertical="center"/>
    </xf>
    <xf numFmtId="2" fontId="17" fillId="8" borderId="4" xfId="0" applyNumberFormat="1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>
      <alignment horizontal="center" vertical="center" wrapText="1"/>
    </xf>
    <xf numFmtId="49" fontId="16" fillId="9" borderId="3" xfId="0" applyNumberFormat="1" applyFont="1" applyFill="1" applyBorder="1" applyAlignment="1">
      <alignment horizontal="center" vertical="center"/>
    </xf>
    <xf numFmtId="2" fontId="20" fillId="8" borderId="3" xfId="0" applyNumberFormat="1" applyFont="1" applyFill="1" applyBorder="1" applyAlignment="1">
      <alignment horizontal="center" vertical="center"/>
    </xf>
    <xf numFmtId="49" fontId="16" fillId="10" borderId="4" xfId="0" applyNumberFormat="1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 wrapText="1"/>
    </xf>
    <xf numFmtId="2" fontId="20" fillId="8" borderId="4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49" fontId="16" fillId="11" borderId="3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 wrapText="1"/>
    </xf>
    <xf numFmtId="2" fontId="0" fillId="11" borderId="3" xfId="0" applyNumberFormat="1" applyFont="1" applyFill="1" applyBorder="1" applyAlignment="1">
      <alignment horizontal="center" vertical="center"/>
    </xf>
    <xf numFmtId="0" fontId="0" fillId="0" borderId="3" xfId="0" applyBorder="1"/>
    <xf numFmtId="49" fontId="16" fillId="12" borderId="3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 wrapText="1"/>
    </xf>
    <xf numFmtId="2" fontId="0" fillId="12" borderId="3" xfId="0" applyNumberFormat="1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2" fontId="0" fillId="8" borderId="3" xfId="0" applyNumberFormat="1" applyFont="1" applyFill="1" applyBorder="1" applyAlignment="1">
      <alignment horizontal="center" vertical="center" wrapText="1"/>
    </xf>
    <xf numFmtId="2" fontId="0" fillId="10" borderId="3" xfId="0" applyNumberFormat="1" applyFont="1" applyFill="1" applyBorder="1" applyAlignment="1">
      <alignment horizontal="center" vertical="center" wrapText="1"/>
    </xf>
    <xf numFmtId="2" fontId="0" fillId="10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2" fontId="0" fillId="8" borderId="4" xfId="0" applyNumberForma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49" fontId="16" fillId="13" borderId="3" xfId="0" applyNumberFormat="1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2" fontId="17" fillId="14" borderId="3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0" fontId="15" fillId="15" borderId="4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/>
    </xf>
    <xf numFmtId="2" fontId="17" fillId="15" borderId="4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49" fontId="16" fillId="16" borderId="4" xfId="0" applyNumberFormat="1" applyFont="1" applyFill="1" applyBorder="1" applyAlignment="1">
      <alignment horizontal="center" vertical="center"/>
    </xf>
    <xf numFmtId="0" fontId="18" fillId="17" borderId="8" xfId="0" applyFont="1" applyFill="1" applyBorder="1" applyAlignment="1">
      <alignment horizontal="center" vertical="center" wrapText="1"/>
    </xf>
    <xf numFmtId="2" fontId="0" fillId="18" borderId="3" xfId="0" applyNumberFormat="1" applyFont="1" applyFill="1" applyBorder="1" applyAlignment="1">
      <alignment horizontal="center" vertical="center"/>
    </xf>
    <xf numFmtId="2" fontId="17" fillId="18" borderId="3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13" fillId="19" borderId="8" xfId="2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2" fontId="17" fillId="2" borderId="4" xfId="0" applyNumberFormat="1" applyFont="1" applyFill="1" applyBorder="1" applyAlignment="1">
      <alignment horizontal="center" vertical="center" wrapText="1"/>
    </xf>
    <xf numFmtId="49" fontId="16" fillId="10" borderId="3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49" fontId="16" fillId="8" borderId="4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0" fillId="0" borderId="0" xfId="0" applyBorder="1"/>
    <xf numFmtId="2" fontId="0" fillId="8" borderId="0" xfId="0" applyNumberFormat="1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 wrapText="1"/>
    </xf>
    <xf numFmtId="0" fontId="15" fillId="8" borderId="4" xfId="0" applyNumberFormat="1" applyFont="1" applyFill="1" applyBorder="1" applyAlignment="1">
      <alignment horizontal="center" vertical="center"/>
    </xf>
    <xf numFmtId="0" fontId="28" fillId="8" borderId="4" xfId="0" applyNumberFormat="1" applyFont="1" applyFill="1" applyBorder="1" applyAlignment="1">
      <alignment horizontal="center" vertical="center"/>
    </xf>
    <xf numFmtId="49" fontId="23" fillId="10" borderId="3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8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49" fontId="23" fillId="10" borderId="4" xfId="0" applyNumberFormat="1" applyFont="1" applyFill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17" fillId="11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10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49" fontId="16" fillId="4" borderId="3" xfId="0" applyNumberFormat="1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center" wrapText="1"/>
    </xf>
    <xf numFmtId="0" fontId="17" fillId="17" borderId="5" xfId="0" applyFont="1" applyFill="1" applyBorder="1" applyAlignment="1">
      <alignment horizontal="left" vertical="center" wrapText="1"/>
    </xf>
    <xf numFmtId="0" fontId="17" fillId="13" borderId="3" xfId="0" applyFont="1" applyFill="1" applyBorder="1" applyAlignment="1">
      <alignment horizontal="left" vertical="center" wrapText="1"/>
    </xf>
    <xf numFmtId="2" fontId="17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2" fontId="17" fillId="2" borderId="10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wrapText="1"/>
    </xf>
    <xf numFmtId="0" fontId="27" fillId="0" borderId="6" xfId="2" applyNumberFormat="1" applyFont="1" applyBorder="1" applyAlignment="1">
      <alignment horizontal="left" vertical="center" wrapText="1"/>
    </xf>
    <xf numFmtId="0" fontId="27" fillId="0" borderId="7" xfId="2" applyNumberFormat="1" applyFont="1" applyBorder="1" applyAlignment="1">
      <alignment horizontal="left" vertical="center" wrapText="1"/>
    </xf>
    <xf numFmtId="0" fontId="27" fillId="0" borderId="9" xfId="2" applyNumberFormat="1" applyFont="1" applyBorder="1" applyAlignment="1">
      <alignment horizontal="left" vertical="center" wrapText="1"/>
    </xf>
    <xf numFmtId="0" fontId="17" fillId="15" borderId="6" xfId="0" applyFont="1" applyFill="1" applyBorder="1" applyAlignment="1">
      <alignment horizontal="left" vertical="center"/>
    </xf>
    <xf numFmtId="0" fontId="17" fillId="15" borderId="7" xfId="0" applyFont="1" applyFill="1" applyBorder="1" applyAlignment="1">
      <alignment horizontal="left" vertical="center"/>
    </xf>
    <xf numFmtId="0" fontId="17" fillId="15" borderId="9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_СПЕЦОДЯГ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CC"/>
      <rgbColor rgb="FFCC99FF"/>
      <rgbColor rgb="FFFFCC99"/>
      <rgbColor rgb="FF3366FF"/>
      <rgbColor rgb="FF33CCCC"/>
      <rgbColor rgb="FF99CC00"/>
      <rgbColor rgb="FFFFCC00"/>
      <rgbColor rgb="FFE46C0A"/>
      <rgbColor rgb="FFFF6600"/>
      <rgbColor rgb="FF558ED5"/>
      <rgbColor rgb="FF969696"/>
      <rgbColor rgb="FF17375E"/>
      <rgbColor rgb="FF00B050"/>
      <rgbColor rgb="FF003300"/>
      <rgbColor rgb="FF1E1C11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B7B0"/>
      <color rgb="FF33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7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419760</xdr:colOff>
      <xdr:row>0</xdr:row>
      <xdr:rowOff>142920</xdr:rowOff>
    </xdr:from>
    <xdr:to>
      <xdr:col>10</xdr:col>
      <xdr:colOff>550800</xdr:colOff>
      <xdr:row>1</xdr:row>
      <xdr:rowOff>246240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386040" y="142920"/>
          <a:ext cx="3455280" cy="7984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Тел</a:t>
          </a:r>
          <a:r>
            <a:rPr lang="ru-RU" sz="1200" b="1" strike="noStrike" spc="-1">
              <a:solidFill>
                <a:srgbClr val="000000"/>
              </a:solidFill>
              <a:latin typeface="Arial"/>
            </a:rPr>
            <a:t>. (044) 333-67-65 </a:t>
          </a:r>
          <a:r>
            <a:rPr lang="uk-UA" sz="1200" b="0" strike="noStrike" spc="-1">
              <a:solidFill>
                <a:srgbClr val="000000"/>
              </a:solidFill>
              <a:latin typeface="Arial"/>
            </a:rPr>
            <a:t>багатоканальний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(099) 230-40-49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 (068) 303-22-30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E-mail: mestprom@ukr.net</a:t>
          </a:r>
          <a:endParaRPr lang="uk-UA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779760</xdr:colOff>
      <xdr:row>2</xdr:row>
      <xdr:rowOff>45720</xdr:rowOff>
    </xdr:to>
    <xdr:pic>
      <xdr:nvPicPr>
        <xdr:cNvPr id="3" name="Рисунок 17" descr="4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076920" cy="1226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13</xdr:col>
      <xdr:colOff>276119</xdr:colOff>
      <xdr:row>1</xdr:row>
      <xdr:rowOff>314280</xdr:rowOff>
    </xdr:from>
    <xdr:to>
      <xdr:col>23</xdr:col>
      <xdr:colOff>457200</xdr:colOff>
      <xdr:row>13</xdr:row>
      <xdr:rowOff>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0372619" y="1009605"/>
          <a:ext cx="5991331" cy="4286295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Компанія </a:t>
          </a:r>
          <a:r>
            <a:rPr lang="ru-RU" sz="1400" b="1" strike="noStrike" spc="-1">
              <a:solidFill>
                <a:srgbClr val="1E1C11"/>
              </a:solidFill>
              <a:latin typeface="Calibri"/>
            </a:rPr>
            <a:t>"ПІВНІЧ-СПЕЦОДЯГ"</a:t>
          </a:r>
          <a:r>
            <a:rPr lang="ru-RU" sz="1400" b="0" strike="noStrike" spc="-1">
              <a:solidFill>
                <a:srgbClr val="1E1C11"/>
              </a:solidFill>
              <a:latin typeface="Calibri"/>
            </a:rPr>
            <a:t> є виробником спецодягу.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Виготовляємо робочий одяг будь-якої складності,</a:t>
          </a:r>
          <a:r>
            <a:rPr lang="ru-RU" sz="1400" b="0" strike="noStrike" spc="-1" baseline="0">
              <a:solidFill>
                <a:srgbClr val="1E1C11"/>
              </a:solidFill>
              <a:latin typeface="Calibri"/>
            </a:rPr>
            <a:t> будь-які розміри за вашим замовленням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400" b="1">
              <a:effectLst/>
              <a:latin typeface="+mn-lt"/>
              <a:ea typeface="+mn-ea"/>
              <a:cs typeface="+mn-cs"/>
            </a:rPr>
            <a:t>Кроткі терміни виготовлення</a:t>
          </a:r>
          <a:endParaRPr lang="uk-UA" sz="1400">
            <a:effectLst/>
            <a:latin typeface="+mn-lt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1" strike="noStrike" spc="-1">
              <a:solidFill>
                <a:srgbClr val="1E1C11"/>
              </a:solidFill>
              <a:latin typeface="Calibri"/>
            </a:rPr>
            <a:t>В наявності на складі</a:t>
          </a:r>
          <a:r>
            <a:rPr lang="uk-UA" sz="1400" b="1" strike="noStrike" spc="-1" baseline="0">
              <a:solidFill>
                <a:srgbClr val="1E1C11"/>
              </a:solidFill>
              <a:latin typeface="Calibri"/>
            </a:rPr>
            <a:t> велика кількість виробів, в тому числі великих розмірів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0" strike="noStrike" spc="-1">
              <a:solidFill>
                <a:srgbClr val="1E1C11"/>
              </a:solidFill>
              <a:latin typeface="Calibri"/>
            </a:rPr>
            <a:t>Мінімальне замовлення 1 шт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Під час виготовлення робочий одяг проходить </a:t>
          </a:r>
          <a:r>
            <a:rPr lang="ru-RU" sz="1400" b="1" strike="noStrike" spc="-1">
              <a:solidFill>
                <a:srgbClr val="1E1C11"/>
              </a:solidFill>
              <a:latin typeface="Calibri"/>
            </a:rPr>
            <a:t>три стадії контроля якості.</a:t>
          </a: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1" strike="noStrike" spc="-1">
              <a:solidFill>
                <a:srgbClr val="1E1C11"/>
              </a:solidFill>
              <a:latin typeface="Calibri"/>
            </a:rPr>
            <a:t>Гарантійний термін</a:t>
          </a:r>
          <a:r>
            <a:rPr lang="ru-RU" sz="1400" b="1" strike="noStrike" spc="-1" baseline="0">
              <a:solidFill>
                <a:srgbClr val="1E1C11"/>
              </a:solidFill>
              <a:latin typeface="Calibri"/>
            </a:rPr>
            <a:t> </a:t>
          </a:r>
          <a:r>
            <a:rPr lang="ru-RU" sz="1400" b="0" strike="noStrike" spc="-1" baseline="0">
              <a:solidFill>
                <a:srgbClr val="1E1C11"/>
              </a:solidFill>
              <a:latin typeface="Calibri"/>
            </a:rPr>
            <a:t>100 днів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solidFill>
              <a:sysClr val="windowText" lastClr="000000"/>
            </a:solidFill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0" strike="noStrike" spc="-1">
              <a:solidFill>
                <a:sysClr val="windowText" lastClr="000000"/>
              </a:solidFill>
              <a:latin typeface="Times New Roman"/>
            </a:rPr>
            <a:t>Надаємо</a:t>
          </a:r>
          <a:r>
            <a:rPr lang="uk-UA" sz="1400" b="0" strike="noStrike" spc="-1" baseline="0">
              <a:solidFill>
                <a:sysClr val="windowText" lastClr="000000"/>
              </a:solidFill>
              <a:latin typeface="Times New Roman"/>
            </a:rPr>
            <a:t> знижки та можемо працювати по відтермінуванню оплати</a:t>
          </a:r>
          <a:r>
            <a:rPr lang="ru-RU" sz="1100" b="1" strike="noStrike" spc="-1">
              <a:solidFill>
                <a:srgbClr val="1E1C11"/>
              </a:solidFill>
              <a:latin typeface="Calibri"/>
            </a:rPr>
            <a:t>.</a:t>
          </a:r>
          <a:endParaRPr lang="uk-UA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Наявність сертифікатів</a:t>
          </a:r>
          <a:r>
            <a:rPr lang="ru-RU" sz="1400" b="0" strike="noStrike" spc="-1" baseline="0">
              <a:solidFill>
                <a:srgbClr val="1E1C11"/>
              </a:solidFill>
              <a:latin typeface="Calibri"/>
            </a:rPr>
            <a:t> якості</a:t>
          </a:r>
          <a:r>
            <a:rPr lang="ru-RU" sz="1400" b="0" strike="noStrike" spc="-1">
              <a:solidFill>
                <a:srgbClr val="1E1C11"/>
              </a:solidFill>
              <a:latin typeface="Calibri"/>
            </a:rPr>
            <a:t>.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1" strike="noStrike" spc="-1">
              <a:solidFill>
                <a:srgbClr val="1E1C11"/>
              </a:solidFill>
              <a:latin typeface="Calibri"/>
            </a:rPr>
            <a:t>Нанесення логотипу на виріб</a:t>
          </a:r>
          <a:endParaRPr lang="uk-UA" sz="1400" b="1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209415</xdr:colOff>
      <xdr:row>91</xdr:row>
      <xdr:rowOff>21600</xdr:rowOff>
    </xdr:from>
    <xdr:to>
      <xdr:col>14</xdr:col>
      <xdr:colOff>484095</xdr:colOff>
      <xdr:row>92</xdr:row>
      <xdr:rowOff>67680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05915" y="26710650"/>
          <a:ext cx="855705" cy="35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533400</xdr:colOff>
      <xdr:row>90</xdr:row>
      <xdr:rowOff>285315</xdr:rowOff>
    </xdr:from>
    <xdr:to>
      <xdr:col>16</xdr:col>
      <xdr:colOff>207975</xdr:colOff>
      <xdr:row>91</xdr:row>
      <xdr:rowOff>304275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210925" y="26669565"/>
          <a:ext cx="836625" cy="32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16</xdr:col>
      <xdr:colOff>560520</xdr:colOff>
      <xdr:row>0</xdr:row>
      <xdr:rowOff>684000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0681200" y="0"/>
          <a:ext cx="2404440" cy="68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57240</xdr:colOff>
      <xdr:row>85</xdr:row>
      <xdr:rowOff>267480</xdr:rowOff>
    </xdr:from>
    <xdr:to>
      <xdr:col>13</xdr:col>
      <xdr:colOff>160515</xdr:colOff>
      <xdr:row>87</xdr:row>
      <xdr:rowOff>1440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12680" y="1915524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228465</xdr:colOff>
      <xdr:row>92</xdr:row>
      <xdr:rowOff>85725</xdr:rowOff>
    </xdr:from>
    <xdr:to>
      <xdr:col>11</xdr:col>
      <xdr:colOff>446265</xdr:colOff>
      <xdr:row>93</xdr:row>
      <xdr:rowOff>289365</xdr:rowOff>
    </xdr:to>
    <xdr:pic>
      <xdr:nvPicPr>
        <xdr:cNvPr id="10" name="Рисунок 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639165" y="26593800"/>
          <a:ext cx="217800" cy="50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47520</xdr:colOff>
      <xdr:row>51</xdr:row>
      <xdr:rowOff>0</xdr:rowOff>
    </xdr:from>
    <xdr:to>
      <xdr:col>13</xdr:col>
      <xdr:colOff>160515</xdr:colOff>
      <xdr:row>52</xdr:row>
      <xdr:rowOff>46080</xdr:rowOff>
    </xdr:to>
    <xdr:pic>
      <xdr:nvPicPr>
        <xdr:cNvPr id="11" name="Рисунок 2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02960" y="11268000"/>
          <a:ext cx="924480" cy="350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57240</xdr:colOff>
      <xdr:row>66</xdr:row>
      <xdr:rowOff>720</xdr:rowOff>
    </xdr:from>
    <xdr:to>
      <xdr:col>13</xdr:col>
      <xdr:colOff>160515</xdr:colOff>
      <xdr:row>67</xdr:row>
      <xdr:rowOff>39600</xdr:rowOff>
    </xdr:to>
    <xdr:pic>
      <xdr:nvPicPr>
        <xdr:cNvPr id="13" name="Рисунок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12680" y="1523088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85680</xdr:colOff>
      <xdr:row>101</xdr:row>
      <xdr:rowOff>295200</xdr:rowOff>
    </xdr:from>
    <xdr:to>
      <xdr:col>13</xdr:col>
      <xdr:colOff>188955</xdr:colOff>
      <xdr:row>103</xdr:row>
      <xdr:rowOff>29160</xdr:rowOff>
    </xdr:to>
    <xdr:pic>
      <xdr:nvPicPr>
        <xdr:cNvPr id="18" name="Рисунок 2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41120" y="31680000"/>
          <a:ext cx="914760" cy="34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57240</xdr:colOff>
      <xdr:row>169</xdr:row>
      <xdr:rowOff>720</xdr:rowOff>
    </xdr:from>
    <xdr:to>
      <xdr:col>13</xdr:col>
      <xdr:colOff>160515</xdr:colOff>
      <xdr:row>170</xdr:row>
      <xdr:rowOff>39600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12680" y="4997808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47520</xdr:colOff>
      <xdr:row>166</xdr:row>
      <xdr:rowOff>10080</xdr:rowOff>
    </xdr:from>
    <xdr:to>
      <xdr:col>13</xdr:col>
      <xdr:colOff>150795</xdr:colOff>
      <xdr:row>167</xdr:row>
      <xdr:rowOff>48960</xdr:rowOff>
    </xdr:to>
    <xdr:pic>
      <xdr:nvPicPr>
        <xdr:cNvPr id="22" name="Рисунок 3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02960" y="4907304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76320</xdr:colOff>
      <xdr:row>103</xdr:row>
      <xdr:rowOff>10080</xdr:rowOff>
    </xdr:from>
    <xdr:to>
      <xdr:col>13</xdr:col>
      <xdr:colOff>179595</xdr:colOff>
      <xdr:row>104</xdr:row>
      <xdr:rowOff>48960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31760" y="3200436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85680</xdr:colOff>
      <xdr:row>180</xdr:row>
      <xdr:rowOff>286560</xdr:rowOff>
    </xdr:from>
    <xdr:to>
      <xdr:col>13</xdr:col>
      <xdr:colOff>188955</xdr:colOff>
      <xdr:row>182</xdr:row>
      <xdr:rowOff>20520</xdr:rowOff>
    </xdr:to>
    <xdr:pic>
      <xdr:nvPicPr>
        <xdr:cNvPr id="24" name="Рисунок 3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41120" y="5300712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66600</xdr:colOff>
      <xdr:row>172</xdr:row>
      <xdr:rowOff>720</xdr:rowOff>
    </xdr:from>
    <xdr:to>
      <xdr:col>13</xdr:col>
      <xdr:colOff>169875</xdr:colOff>
      <xdr:row>173</xdr:row>
      <xdr:rowOff>39600</xdr:rowOff>
    </xdr:to>
    <xdr:pic>
      <xdr:nvPicPr>
        <xdr:cNvPr id="25" name="Рисунок 3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22040" y="5089248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152520</xdr:colOff>
      <xdr:row>51</xdr:row>
      <xdr:rowOff>29220</xdr:rowOff>
    </xdr:from>
    <xdr:to>
      <xdr:col>14</xdr:col>
      <xdr:colOff>408120</xdr:colOff>
      <xdr:row>52</xdr:row>
      <xdr:rowOff>48180</xdr:rowOff>
    </xdr:to>
    <xdr:pic>
      <xdr:nvPicPr>
        <xdr:cNvPr id="26" name="Рисунок 37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334745" y="14345295"/>
          <a:ext cx="836625" cy="32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66600</xdr:colOff>
      <xdr:row>87</xdr:row>
      <xdr:rowOff>0</xdr:rowOff>
    </xdr:from>
    <xdr:to>
      <xdr:col>13</xdr:col>
      <xdr:colOff>169875</xdr:colOff>
      <xdr:row>88</xdr:row>
      <xdr:rowOff>38880</xdr:rowOff>
    </xdr:to>
    <xdr:pic>
      <xdr:nvPicPr>
        <xdr:cNvPr id="28" name="Рисунок 38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22040" y="19497600"/>
          <a:ext cx="914760" cy="34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85680</xdr:colOff>
      <xdr:row>83</xdr:row>
      <xdr:rowOff>720</xdr:rowOff>
    </xdr:from>
    <xdr:to>
      <xdr:col>13</xdr:col>
      <xdr:colOff>188955</xdr:colOff>
      <xdr:row>84</xdr:row>
      <xdr:rowOff>39600</xdr:rowOff>
    </xdr:to>
    <xdr:pic>
      <xdr:nvPicPr>
        <xdr:cNvPr id="30" name="Рисунок 40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41120" y="18279000"/>
          <a:ext cx="914760" cy="3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57300</xdr:colOff>
      <xdr:row>109</xdr:row>
      <xdr:rowOff>285840</xdr:rowOff>
    </xdr:from>
    <xdr:to>
      <xdr:col>13</xdr:col>
      <xdr:colOff>160575</xdr:colOff>
      <xdr:row>111</xdr:row>
      <xdr:rowOff>19800</xdr:rowOff>
    </xdr:to>
    <xdr:pic>
      <xdr:nvPicPr>
        <xdr:cNvPr id="33" name="Рисунок 4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8000" y="34109115"/>
          <a:ext cx="874800" cy="34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57105</xdr:colOff>
      <xdr:row>110</xdr:row>
      <xdr:rowOff>286470</xdr:rowOff>
    </xdr:from>
    <xdr:to>
      <xdr:col>13</xdr:col>
      <xdr:colOff>160380</xdr:colOff>
      <xdr:row>112</xdr:row>
      <xdr:rowOff>20550</xdr:rowOff>
    </xdr:to>
    <xdr:pic>
      <xdr:nvPicPr>
        <xdr:cNvPr id="42" name="Рисунок 5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05" y="3441454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76320</xdr:colOff>
      <xdr:row>123</xdr:row>
      <xdr:rowOff>276225</xdr:rowOff>
    </xdr:from>
    <xdr:to>
      <xdr:col>13</xdr:col>
      <xdr:colOff>179595</xdr:colOff>
      <xdr:row>125</xdr:row>
      <xdr:rowOff>10305</xdr:rowOff>
    </xdr:to>
    <xdr:pic>
      <xdr:nvPicPr>
        <xdr:cNvPr id="43" name="Рисунок 5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7020" y="38366700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85680</xdr:colOff>
      <xdr:row>136</xdr:row>
      <xdr:rowOff>0</xdr:rowOff>
    </xdr:from>
    <xdr:to>
      <xdr:col>13</xdr:col>
      <xdr:colOff>188955</xdr:colOff>
      <xdr:row>137</xdr:row>
      <xdr:rowOff>38880</xdr:rowOff>
    </xdr:to>
    <xdr:pic>
      <xdr:nvPicPr>
        <xdr:cNvPr id="47" name="Рисунок 57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041120" y="41443200"/>
          <a:ext cx="914760" cy="343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66660</xdr:colOff>
      <xdr:row>125</xdr:row>
      <xdr:rowOff>10245</xdr:rowOff>
    </xdr:from>
    <xdr:to>
      <xdr:col>13</xdr:col>
      <xdr:colOff>169935</xdr:colOff>
      <xdr:row>126</xdr:row>
      <xdr:rowOff>49125</xdr:rowOff>
    </xdr:to>
    <xdr:pic>
      <xdr:nvPicPr>
        <xdr:cNvPr id="50" name="Рисунок 6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77360" y="38710320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0</xdr:colOff>
      <xdr:row>156</xdr:row>
      <xdr:rowOff>720</xdr:rowOff>
    </xdr:from>
    <xdr:to>
      <xdr:col>13</xdr:col>
      <xdr:colOff>112995</xdr:colOff>
      <xdr:row>157</xdr:row>
      <xdr:rowOff>46800</xdr:rowOff>
    </xdr:to>
    <xdr:pic>
      <xdr:nvPicPr>
        <xdr:cNvPr id="53" name="Рисунок 64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955440" y="46320480"/>
          <a:ext cx="924480" cy="351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76200</xdr:colOff>
      <xdr:row>44</xdr:row>
      <xdr:rowOff>0</xdr:rowOff>
    </xdr:from>
    <xdr:to>
      <xdr:col>13</xdr:col>
      <xdr:colOff>179475</xdr:colOff>
      <xdr:row>45</xdr:row>
      <xdr:rowOff>38760</xdr:rowOff>
    </xdr:to>
    <xdr:pic>
      <xdr:nvPicPr>
        <xdr:cNvPr id="54" name="Рисунок 2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6900" y="12182475"/>
          <a:ext cx="874800" cy="34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66675</xdr:colOff>
      <xdr:row>13</xdr:row>
      <xdr:rowOff>0</xdr:rowOff>
    </xdr:from>
    <xdr:to>
      <xdr:col>13</xdr:col>
      <xdr:colOff>169950</xdr:colOff>
      <xdr:row>14</xdr:row>
      <xdr:rowOff>38880</xdr:rowOff>
    </xdr:to>
    <xdr:pic>
      <xdr:nvPicPr>
        <xdr:cNvPr id="55" name="Рисунок 4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77375" y="45624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79</xdr:row>
      <xdr:rowOff>285750</xdr:rowOff>
    </xdr:from>
    <xdr:to>
      <xdr:col>13</xdr:col>
      <xdr:colOff>150900</xdr:colOff>
      <xdr:row>81</xdr:row>
      <xdr:rowOff>19830</xdr:rowOff>
    </xdr:to>
    <xdr:pic>
      <xdr:nvPicPr>
        <xdr:cNvPr id="56" name="Рисунок 1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58325" y="2100262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76200</xdr:colOff>
      <xdr:row>22</xdr:row>
      <xdr:rowOff>276225</xdr:rowOff>
    </xdr:from>
    <xdr:to>
      <xdr:col>13</xdr:col>
      <xdr:colOff>179475</xdr:colOff>
      <xdr:row>24</xdr:row>
      <xdr:rowOff>10305</xdr:rowOff>
    </xdr:to>
    <xdr:pic>
      <xdr:nvPicPr>
        <xdr:cNvPr id="59" name="Рисунок 4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6900" y="7581900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66675</xdr:colOff>
      <xdr:row>57</xdr:row>
      <xdr:rowOff>276225</xdr:rowOff>
    </xdr:from>
    <xdr:to>
      <xdr:col>13</xdr:col>
      <xdr:colOff>169950</xdr:colOff>
      <xdr:row>59</xdr:row>
      <xdr:rowOff>10185</xdr:rowOff>
    </xdr:to>
    <xdr:pic>
      <xdr:nvPicPr>
        <xdr:cNvPr id="60" name="Рисунок 2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77375" y="18249900"/>
          <a:ext cx="874800" cy="34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30</xdr:row>
      <xdr:rowOff>266700</xdr:rowOff>
    </xdr:from>
    <xdr:to>
      <xdr:col>13</xdr:col>
      <xdr:colOff>160425</xdr:colOff>
      <xdr:row>32</xdr:row>
      <xdr:rowOff>780</xdr:rowOff>
    </xdr:to>
    <xdr:pic>
      <xdr:nvPicPr>
        <xdr:cNvPr id="49" name="Рисунок 4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100107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76200</xdr:colOff>
      <xdr:row>73</xdr:row>
      <xdr:rowOff>0</xdr:rowOff>
    </xdr:from>
    <xdr:to>
      <xdr:col>13</xdr:col>
      <xdr:colOff>179475</xdr:colOff>
      <xdr:row>74</xdr:row>
      <xdr:rowOff>38880</xdr:rowOff>
    </xdr:to>
    <xdr:pic>
      <xdr:nvPicPr>
        <xdr:cNvPr id="57" name="Рисунок 2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6900" y="18583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26</xdr:row>
      <xdr:rowOff>0</xdr:rowOff>
    </xdr:from>
    <xdr:to>
      <xdr:col>13</xdr:col>
      <xdr:colOff>160425</xdr:colOff>
      <xdr:row>27</xdr:row>
      <xdr:rowOff>38880</xdr:rowOff>
    </xdr:to>
    <xdr:pic>
      <xdr:nvPicPr>
        <xdr:cNvPr id="58" name="Рисунок 41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7915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74</xdr:row>
      <xdr:rowOff>0</xdr:rowOff>
    </xdr:from>
    <xdr:to>
      <xdr:col>13</xdr:col>
      <xdr:colOff>160425</xdr:colOff>
      <xdr:row>75</xdr:row>
      <xdr:rowOff>38880</xdr:rowOff>
    </xdr:to>
    <xdr:pic>
      <xdr:nvPicPr>
        <xdr:cNvPr id="61" name="Рисунок 2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191928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48</xdr:row>
      <xdr:rowOff>0</xdr:rowOff>
    </xdr:from>
    <xdr:to>
      <xdr:col>13</xdr:col>
      <xdr:colOff>160425</xdr:colOff>
      <xdr:row>49</xdr:row>
      <xdr:rowOff>38760</xdr:rowOff>
    </xdr:to>
    <xdr:pic>
      <xdr:nvPicPr>
        <xdr:cNvPr id="62" name="Рисунок 2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12487275"/>
          <a:ext cx="874800" cy="34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66675</xdr:colOff>
      <xdr:row>49</xdr:row>
      <xdr:rowOff>0</xdr:rowOff>
    </xdr:from>
    <xdr:to>
      <xdr:col>13</xdr:col>
      <xdr:colOff>169950</xdr:colOff>
      <xdr:row>50</xdr:row>
      <xdr:rowOff>38760</xdr:rowOff>
    </xdr:to>
    <xdr:pic>
      <xdr:nvPicPr>
        <xdr:cNvPr id="64" name="Рисунок 2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77375" y="13706475"/>
          <a:ext cx="874800" cy="34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50</xdr:row>
      <xdr:rowOff>0</xdr:rowOff>
    </xdr:from>
    <xdr:to>
      <xdr:col>13</xdr:col>
      <xdr:colOff>160425</xdr:colOff>
      <xdr:row>51</xdr:row>
      <xdr:rowOff>38760</xdr:rowOff>
    </xdr:to>
    <xdr:pic>
      <xdr:nvPicPr>
        <xdr:cNvPr id="65" name="Рисунок 2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14011275"/>
          <a:ext cx="874800" cy="343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27</xdr:row>
      <xdr:rowOff>0</xdr:rowOff>
    </xdr:from>
    <xdr:to>
      <xdr:col>13</xdr:col>
      <xdr:colOff>160425</xdr:colOff>
      <xdr:row>28</xdr:row>
      <xdr:rowOff>38880</xdr:rowOff>
    </xdr:to>
    <xdr:pic>
      <xdr:nvPicPr>
        <xdr:cNvPr id="66" name="Рисунок 4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82200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28</xdr:row>
      <xdr:rowOff>0</xdr:rowOff>
    </xdr:from>
    <xdr:to>
      <xdr:col>13</xdr:col>
      <xdr:colOff>160425</xdr:colOff>
      <xdr:row>29</xdr:row>
      <xdr:rowOff>38880</xdr:rowOff>
    </xdr:to>
    <xdr:pic>
      <xdr:nvPicPr>
        <xdr:cNvPr id="67" name="Рисунок 4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82200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76200</xdr:colOff>
      <xdr:row>74</xdr:row>
      <xdr:rowOff>0</xdr:rowOff>
    </xdr:from>
    <xdr:to>
      <xdr:col>13</xdr:col>
      <xdr:colOff>179475</xdr:colOff>
      <xdr:row>75</xdr:row>
      <xdr:rowOff>38880</xdr:rowOff>
    </xdr:to>
    <xdr:pic>
      <xdr:nvPicPr>
        <xdr:cNvPr id="68" name="Рисунок 2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6900" y="213264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75</xdr:row>
      <xdr:rowOff>0</xdr:rowOff>
    </xdr:from>
    <xdr:to>
      <xdr:col>13</xdr:col>
      <xdr:colOff>160425</xdr:colOff>
      <xdr:row>76</xdr:row>
      <xdr:rowOff>38880</xdr:rowOff>
    </xdr:to>
    <xdr:pic>
      <xdr:nvPicPr>
        <xdr:cNvPr id="69" name="Рисунок 2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21631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76200</xdr:colOff>
      <xdr:row>75</xdr:row>
      <xdr:rowOff>0</xdr:rowOff>
    </xdr:from>
    <xdr:to>
      <xdr:col>13</xdr:col>
      <xdr:colOff>179475</xdr:colOff>
      <xdr:row>76</xdr:row>
      <xdr:rowOff>38880</xdr:rowOff>
    </xdr:to>
    <xdr:pic>
      <xdr:nvPicPr>
        <xdr:cNvPr id="70" name="Рисунок 2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6900" y="213264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76</xdr:row>
      <xdr:rowOff>0</xdr:rowOff>
    </xdr:from>
    <xdr:to>
      <xdr:col>13</xdr:col>
      <xdr:colOff>160425</xdr:colOff>
      <xdr:row>77</xdr:row>
      <xdr:rowOff>38880</xdr:rowOff>
    </xdr:to>
    <xdr:pic>
      <xdr:nvPicPr>
        <xdr:cNvPr id="71" name="Рисунок 2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21631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76200</xdr:colOff>
      <xdr:row>76</xdr:row>
      <xdr:rowOff>0</xdr:rowOff>
    </xdr:from>
    <xdr:to>
      <xdr:col>13</xdr:col>
      <xdr:colOff>179475</xdr:colOff>
      <xdr:row>77</xdr:row>
      <xdr:rowOff>38880</xdr:rowOff>
    </xdr:to>
    <xdr:pic>
      <xdr:nvPicPr>
        <xdr:cNvPr id="72" name="Рисунок 2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86900" y="21631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29</xdr:row>
      <xdr:rowOff>47625</xdr:rowOff>
    </xdr:from>
    <xdr:to>
      <xdr:col>13</xdr:col>
      <xdr:colOff>160425</xdr:colOff>
      <xdr:row>30</xdr:row>
      <xdr:rowOff>86505</xdr:rowOff>
    </xdr:to>
    <xdr:pic>
      <xdr:nvPicPr>
        <xdr:cNvPr id="73" name="Рисунок 4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467850" y="9486900"/>
          <a:ext cx="874800" cy="343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419760</xdr:colOff>
      <xdr:row>0</xdr:row>
      <xdr:rowOff>142920</xdr:rowOff>
    </xdr:from>
    <xdr:to>
      <xdr:col>10</xdr:col>
      <xdr:colOff>550800</xdr:colOff>
      <xdr:row>1</xdr:row>
      <xdr:rowOff>246240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058560" y="142920"/>
          <a:ext cx="3274290" cy="798645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Тел</a:t>
          </a:r>
          <a:r>
            <a:rPr lang="ru-RU" sz="1200" b="1" strike="noStrike" spc="-1">
              <a:solidFill>
                <a:srgbClr val="000000"/>
              </a:solidFill>
              <a:latin typeface="Arial"/>
            </a:rPr>
            <a:t>. (044) 333-67-65 </a:t>
          </a:r>
          <a:r>
            <a:rPr lang="uk-UA" sz="1200" b="0" strike="noStrike" spc="-1">
              <a:solidFill>
                <a:srgbClr val="000000"/>
              </a:solidFill>
              <a:latin typeface="Arial"/>
            </a:rPr>
            <a:t>багатоканальний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(099) 230-40-49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 (068) 303-22-30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E-mail: mestprom@ukr.net</a:t>
          </a:r>
          <a:endParaRPr lang="uk-UA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438150</xdr:rowOff>
    </xdr:to>
    <xdr:pic>
      <xdr:nvPicPr>
        <xdr:cNvPr id="3" name="Рисунок 17" descr="4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219325" cy="11334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13</xdr:col>
      <xdr:colOff>276119</xdr:colOff>
      <xdr:row>1</xdr:row>
      <xdr:rowOff>314280</xdr:rowOff>
    </xdr:from>
    <xdr:to>
      <xdr:col>23</xdr:col>
      <xdr:colOff>457200</xdr:colOff>
      <xdr:row>12</xdr:row>
      <xdr:rowOff>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10753619" y="1009605"/>
          <a:ext cx="5991331" cy="424819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Компанія </a:t>
          </a:r>
          <a:r>
            <a:rPr lang="ru-RU" sz="1400" b="1" strike="noStrike" spc="-1">
              <a:solidFill>
                <a:srgbClr val="1E1C11"/>
              </a:solidFill>
              <a:latin typeface="Calibri"/>
            </a:rPr>
            <a:t>"ПІВНІЧ-СПЕЦОДЯГ"</a:t>
          </a:r>
          <a:r>
            <a:rPr lang="ru-RU" sz="1400" b="0" strike="noStrike" spc="-1">
              <a:solidFill>
                <a:srgbClr val="1E1C11"/>
              </a:solidFill>
              <a:latin typeface="Calibri"/>
            </a:rPr>
            <a:t> є виробником спецодягу.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Виготовляємо робочий одяг будь-якої складності,</a:t>
          </a:r>
          <a:r>
            <a:rPr lang="ru-RU" sz="1400" b="0" strike="noStrike" spc="-1" baseline="0">
              <a:solidFill>
                <a:srgbClr val="1E1C11"/>
              </a:solidFill>
              <a:latin typeface="Calibri"/>
            </a:rPr>
            <a:t> будь-які розміри за вашим замовленням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400" b="1">
              <a:effectLst/>
              <a:latin typeface="+mn-lt"/>
              <a:ea typeface="+mn-ea"/>
              <a:cs typeface="+mn-cs"/>
            </a:rPr>
            <a:t>Кроткі терміни виготовлення</a:t>
          </a:r>
          <a:endParaRPr lang="uk-UA" sz="1400">
            <a:effectLst/>
            <a:latin typeface="+mn-lt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1" strike="noStrike" spc="-1">
              <a:solidFill>
                <a:srgbClr val="1E1C11"/>
              </a:solidFill>
              <a:latin typeface="Calibri"/>
            </a:rPr>
            <a:t>В наявності на складі</a:t>
          </a:r>
          <a:r>
            <a:rPr lang="uk-UA" sz="1400" b="1" strike="noStrike" spc="-1" baseline="0">
              <a:solidFill>
                <a:srgbClr val="1E1C11"/>
              </a:solidFill>
              <a:latin typeface="Calibri"/>
            </a:rPr>
            <a:t> велика кількість виробів, в тому числі великих розмірів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0" strike="noStrike" spc="-1">
              <a:solidFill>
                <a:srgbClr val="1E1C11"/>
              </a:solidFill>
              <a:latin typeface="Calibri"/>
            </a:rPr>
            <a:t>Мінімальне замовлення 1 шт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Під час виготовлення робочий одяг проходить </a:t>
          </a:r>
          <a:r>
            <a:rPr lang="ru-RU" sz="1400" b="1" strike="noStrike" spc="-1">
              <a:solidFill>
                <a:srgbClr val="1E1C11"/>
              </a:solidFill>
              <a:latin typeface="Calibri"/>
            </a:rPr>
            <a:t>три стадії контроля якості.</a:t>
          </a: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1" strike="noStrike" spc="-1">
              <a:solidFill>
                <a:srgbClr val="1E1C11"/>
              </a:solidFill>
              <a:latin typeface="Calibri"/>
            </a:rPr>
            <a:t>Гарантійний термін</a:t>
          </a:r>
          <a:r>
            <a:rPr lang="ru-RU" sz="1400" b="1" strike="noStrike" spc="-1" baseline="0">
              <a:solidFill>
                <a:srgbClr val="1E1C11"/>
              </a:solidFill>
              <a:latin typeface="Calibri"/>
            </a:rPr>
            <a:t> </a:t>
          </a:r>
          <a:r>
            <a:rPr lang="ru-RU" sz="1400" b="0" strike="noStrike" spc="-1" baseline="0">
              <a:solidFill>
                <a:srgbClr val="1E1C11"/>
              </a:solidFill>
              <a:latin typeface="Calibri"/>
            </a:rPr>
            <a:t>100 днів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solidFill>
              <a:sysClr val="windowText" lastClr="000000"/>
            </a:solidFill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0" strike="noStrike" spc="-1">
              <a:solidFill>
                <a:sysClr val="windowText" lastClr="000000"/>
              </a:solidFill>
              <a:latin typeface="Times New Roman"/>
            </a:rPr>
            <a:t>Надаємо</a:t>
          </a:r>
          <a:r>
            <a:rPr lang="uk-UA" sz="1400" b="0" strike="noStrike" spc="-1" baseline="0">
              <a:solidFill>
                <a:sysClr val="windowText" lastClr="000000"/>
              </a:solidFill>
              <a:latin typeface="Times New Roman"/>
            </a:rPr>
            <a:t> знижки та можемо працювати по відтермінуванню оплати</a:t>
          </a:r>
          <a:r>
            <a:rPr lang="ru-RU" sz="1100" b="1" strike="noStrike" spc="-1">
              <a:solidFill>
                <a:srgbClr val="1E1C11"/>
              </a:solidFill>
              <a:latin typeface="Calibri"/>
            </a:rPr>
            <a:t>.</a:t>
          </a:r>
          <a:endParaRPr lang="uk-UA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400" b="0" strike="noStrike" spc="-1">
              <a:solidFill>
                <a:srgbClr val="1E1C11"/>
              </a:solidFill>
              <a:latin typeface="Calibri"/>
            </a:rPr>
            <a:t>Наявність сертифікатів</a:t>
          </a:r>
          <a:r>
            <a:rPr lang="ru-RU" sz="1400" b="0" strike="noStrike" spc="-1" baseline="0">
              <a:solidFill>
                <a:srgbClr val="1E1C11"/>
              </a:solidFill>
              <a:latin typeface="Calibri"/>
            </a:rPr>
            <a:t> якості</a:t>
          </a:r>
          <a:r>
            <a:rPr lang="ru-RU" sz="1400" b="0" strike="noStrike" spc="-1">
              <a:solidFill>
                <a:srgbClr val="1E1C11"/>
              </a:solidFill>
              <a:latin typeface="Calibri"/>
            </a:rPr>
            <a:t>.</a:t>
          </a: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uk-UA" sz="1400" b="1" strike="noStrike" spc="-1">
              <a:solidFill>
                <a:srgbClr val="1E1C11"/>
              </a:solidFill>
              <a:latin typeface="Calibri"/>
            </a:rPr>
            <a:t>Нанесення логотипу на виріб</a:t>
          </a:r>
          <a:endParaRPr lang="uk-UA" sz="1400" b="1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uk-UA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400050</xdr:colOff>
      <xdr:row>0</xdr:row>
      <xdr:rowOff>114300</xdr:rowOff>
    </xdr:from>
    <xdr:to>
      <xdr:col>17</xdr:col>
      <xdr:colOff>40593</xdr:colOff>
      <xdr:row>1</xdr:row>
      <xdr:rowOff>114300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964643" cy="69532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6</xdr:row>
      <xdr:rowOff>0</xdr:rowOff>
    </xdr:from>
    <xdr:to>
      <xdr:col>12</xdr:col>
      <xdr:colOff>369975</xdr:colOff>
      <xdr:row>7</xdr:row>
      <xdr:rowOff>38880</xdr:rowOff>
    </xdr:to>
    <xdr:pic>
      <xdr:nvPicPr>
        <xdr:cNvPr id="61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77375" y="24288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7</xdr:row>
      <xdr:rowOff>0</xdr:rowOff>
    </xdr:from>
    <xdr:to>
      <xdr:col>12</xdr:col>
      <xdr:colOff>360450</xdr:colOff>
      <xdr:row>8</xdr:row>
      <xdr:rowOff>38880</xdr:rowOff>
    </xdr:to>
    <xdr:pic>
      <xdr:nvPicPr>
        <xdr:cNvPr id="7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67850" y="27336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8</xdr:row>
      <xdr:rowOff>0</xdr:rowOff>
    </xdr:from>
    <xdr:to>
      <xdr:col>12</xdr:col>
      <xdr:colOff>360450</xdr:colOff>
      <xdr:row>9</xdr:row>
      <xdr:rowOff>38880</xdr:rowOff>
    </xdr:to>
    <xdr:pic>
      <xdr:nvPicPr>
        <xdr:cNvPr id="8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67850" y="30384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11</xdr:row>
      <xdr:rowOff>0</xdr:rowOff>
    </xdr:from>
    <xdr:to>
      <xdr:col>12</xdr:col>
      <xdr:colOff>360450</xdr:colOff>
      <xdr:row>12</xdr:row>
      <xdr:rowOff>38880</xdr:rowOff>
    </xdr:to>
    <xdr:pic>
      <xdr:nvPicPr>
        <xdr:cNvPr id="9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67850" y="3343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13</xdr:row>
      <xdr:rowOff>0</xdr:rowOff>
    </xdr:from>
    <xdr:to>
      <xdr:col>12</xdr:col>
      <xdr:colOff>360450</xdr:colOff>
      <xdr:row>14</xdr:row>
      <xdr:rowOff>38880</xdr:rowOff>
    </xdr:to>
    <xdr:pic>
      <xdr:nvPicPr>
        <xdr:cNvPr id="10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67850" y="38766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14</xdr:row>
      <xdr:rowOff>0</xdr:rowOff>
    </xdr:from>
    <xdr:to>
      <xdr:col>12</xdr:col>
      <xdr:colOff>360450</xdr:colOff>
      <xdr:row>15</xdr:row>
      <xdr:rowOff>38880</xdr:rowOff>
    </xdr:to>
    <xdr:pic>
      <xdr:nvPicPr>
        <xdr:cNvPr id="11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67850" y="4105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15</xdr:row>
      <xdr:rowOff>0</xdr:rowOff>
    </xdr:from>
    <xdr:to>
      <xdr:col>12</xdr:col>
      <xdr:colOff>350925</xdr:colOff>
      <xdr:row>16</xdr:row>
      <xdr:rowOff>38880</xdr:rowOff>
    </xdr:to>
    <xdr:pic>
      <xdr:nvPicPr>
        <xdr:cNvPr id="12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58325" y="45624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16</xdr:row>
      <xdr:rowOff>0</xdr:rowOff>
    </xdr:from>
    <xdr:to>
      <xdr:col>12</xdr:col>
      <xdr:colOff>350925</xdr:colOff>
      <xdr:row>17</xdr:row>
      <xdr:rowOff>38880</xdr:rowOff>
    </xdr:to>
    <xdr:pic>
      <xdr:nvPicPr>
        <xdr:cNvPr id="13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58325" y="4867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17</xdr:row>
      <xdr:rowOff>0</xdr:rowOff>
    </xdr:from>
    <xdr:to>
      <xdr:col>12</xdr:col>
      <xdr:colOff>350925</xdr:colOff>
      <xdr:row>18</xdr:row>
      <xdr:rowOff>38880</xdr:rowOff>
    </xdr:to>
    <xdr:pic>
      <xdr:nvPicPr>
        <xdr:cNvPr id="14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58325" y="51720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10</xdr:row>
      <xdr:rowOff>0</xdr:rowOff>
    </xdr:from>
    <xdr:to>
      <xdr:col>12</xdr:col>
      <xdr:colOff>360450</xdr:colOff>
      <xdr:row>11</xdr:row>
      <xdr:rowOff>38880</xdr:rowOff>
    </xdr:to>
    <xdr:pic>
      <xdr:nvPicPr>
        <xdr:cNvPr id="15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91625" y="36480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57150</xdr:colOff>
      <xdr:row>9</xdr:row>
      <xdr:rowOff>0</xdr:rowOff>
    </xdr:from>
    <xdr:to>
      <xdr:col>12</xdr:col>
      <xdr:colOff>360450</xdr:colOff>
      <xdr:row>10</xdr:row>
      <xdr:rowOff>38880</xdr:rowOff>
    </xdr:to>
    <xdr:pic>
      <xdr:nvPicPr>
        <xdr:cNvPr id="16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91625" y="33432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17</xdr:row>
      <xdr:rowOff>0</xdr:rowOff>
    </xdr:from>
    <xdr:to>
      <xdr:col>12</xdr:col>
      <xdr:colOff>350925</xdr:colOff>
      <xdr:row>18</xdr:row>
      <xdr:rowOff>38880</xdr:rowOff>
    </xdr:to>
    <xdr:pic>
      <xdr:nvPicPr>
        <xdr:cNvPr id="17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82100" y="54768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18</xdr:row>
      <xdr:rowOff>0</xdr:rowOff>
    </xdr:from>
    <xdr:to>
      <xdr:col>12</xdr:col>
      <xdr:colOff>350925</xdr:colOff>
      <xdr:row>19</xdr:row>
      <xdr:rowOff>38880</xdr:rowOff>
    </xdr:to>
    <xdr:pic>
      <xdr:nvPicPr>
        <xdr:cNvPr id="18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82100" y="57816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18</xdr:row>
      <xdr:rowOff>0</xdr:rowOff>
    </xdr:from>
    <xdr:to>
      <xdr:col>12</xdr:col>
      <xdr:colOff>350925</xdr:colOff>
      <xdr:row>19</xdr:row>
      <xdr:rowOff>38880</xdr:rowOff>
    </xdr:to>
    <xdr:pic>
      <xdr:nvPicPr>
        <xdr:cNvPr id="19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82100" y="57816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18</xdr:row>
      <xdr:rowOff>0</xdr:rowOff>
    </xdr:from>
    <xdr:to>
      <xdr:col>12</xdr:col>
      <xdr:colOff>350925</xdr:colOff>
      <xdr:row>19</xdr:row>
      <xdr:rowOff>38880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82100" y="5781675"/>
          <a:ext cx="874800" cy="34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47625</xdr:colOff>
      <xdr:row>19</xdr:row>
      <xdr:rowOff>0</xdr:rowOff>
    </xdr:from>
    <xdr:to>
      <xdr:col>12</xdr:col>
      <xdr:colOff>350925</xdr:colOff>
      <xdr:row>20</xdr:row>
      <xdr:rowOff>38880</xdr:rowOff>
    </xdr:to>
    <xdr:pic>
      <xdr:nvPicPr>
        <xdr:cNvPr id="21" name="Рисунок 4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82100" y="6086475"/>
          <a:ext cx="874800" cy="343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912960</xdr:colOff>
      <xdr:row>2</xdr:row>
      <xdr:rowOff>85320</xdr:rowOff>
    </xdr:to>
    <xdr:pic>
      <xdr:nvPicPr>
        <xdr:cNvPr id="52" name="Рисунок 9" descr="4.jpg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170160" cy="1266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1371600</xdr:colOff>
      <xdr:row>0</xdr:row>
      <xdr:rowOff>181080</xdr:rowOff>
    </xdr:from>
    <xdr:to>
      <xdr:col>4</xdr:col>
      <xdr:colOff>1179720</xdr:colOff>
      <xdr:row>1</xdr:row>
      <xdr:rowOff>284400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/>
      </xdr:nvSpPr>
      <xdr:spPr>
        <a:xfrm>
          <a:off x="3628800" y="181080"/>
          <a:ext cx="3285360" cy="7984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Тел</a:t>
          </a:r>
          <a:r>
            <a:rPr lang="ru-RU" sz="1200" b="1" strike="noStrike" spc="-1">
              <a:solidFill>
                <a:srgbClr val="000000"/>
              </a:solidFill>
              <a:latin typeface="Arial"/>
            </a:rPr>
            <a:t>. (044) 333-67-65 </a:t>
          </a:r>
          <a:r>
            <a:rPr lang="uk-UA" sz="1200" b="0" strike="noStrike" spc="-1">
              <a:solidFill>
                <a:srgbClr val="000000"/>
              </a:solidFill>
              <a:latin typeface="Arial"/>
            </a:rPr>
            <a:t>багатоканальний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(099) 230-40-49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 (068) 303-22-30</a:t>
          </a:r>
          <a:endParaRPr lang="uk-UA" sz="1200" b="0" strike="noStrike" spc="-1">
            <a:latin typeface="Times New Roman"/>
          </a:endParaRPr>
        </a:p>
        <a:p>
          <a:pPr algn="r">
            <a:lnSpc>
              <a:spcPct val="100000"/>
            </a:lnSpc>
          </a:pPr>
          <a:r>
            <a:rPr lang="ru-RU" sz="1200" b="0" strike="noStrike" spc="-1">
              <a:solidFill>
                <a:srgbClr val="000000"/>
              </a:solidFill>
              <a:latin typeface="Arial"/>
            </a:rPr>
            <a:t>E-mail: mestprom@ukr.net</a:t>
          </a:r>
          <a:endParaRPr lang="uk-UA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520"/>
  <sheetViews>
    <sheetView tabSelected="1" zoomScaleNormal="100" workbookViewId="0">
      <selection activeCell="A5" sqref="A5:K5"/>
    </sheetView>
  </sheetViews>
  <sheetFormatPr defaultColWidth="8.7109375" defaultRowHeight="12.75" x14ac:dyDescent="0.2"/>
  <cols>
    <col min="1" max="1" width="9.7109375" style="1" customWidth="1"/>
    <col min="2" max="2" width="14.28515625" customWidth="1"/>
    <col min="3" max="3" width="8.5703125" customWidth="1"/>
    <col min="4" max="4" width="30.85546875" customWidth="1"/>
    <col min="5" max="5" width="21.140625" customWidth="1"/>
    <col min="6" max="11" width="9.42578125" customWidth="1"/>
    <col min="12" max="12" width="8.5703125" style="2" customWidth="1"/>
    <col min="13" max="13" width="3" customWidth="1"/>
  </cols>
  <sheetData>
    <row r="1" spans="1:19" ht="54.75" customHeight="1" x14ac:dyDescent="0.2">
      <c r="A1" s="189"/>
      <c r="B1" s="189"/>
      <c r="C1" s="189"/>
      <c r="D1" s="189"/>
      <c r="E1" s="189"/>
      <c r="O1" s="190"/>
      <c r="P1" s="190"/>
      <c r="Q1" s="190"/>
      <c r="R1" s="190"/>
      <c r="S1" s="3"/>
    </row>
    <row r="2" spans="1:19" ht="38.25" customHeight="1" x14ac:dyDescent="0.2">
      <c r="A2" s="4"/>
      <c r="B2" s="5"/>
      <c r="C2" s="6"/>
      <c r="D2" s="6"/>
      <c r="E2" s="6"/>
      <c r="F2" s="7"/>
      <c r="G2" s="7"/>
      <c r="H2" s="7"/>
      <c r="I2" s="7"/>
      <c r="J2" s="7"/>
      <c r="K2" s="7"/>
      <c r="L2" s="8"/>
      <c r="M2" s="9"/>
      <c r="N2" s="7"/>
      <c r="O2" s="3"/>
      <c r="P2" s="3"/>
      <c r="Q2" s="3"/>
      <c r="R2" s="3"/>
      <c r="S2" s="3"/>
    </row>
    <row r="3" spans="1:19" ht="26.25" customHeight="1" x14ac:dyDescent="0.2">
      <c r="A3" s="191" t="s">
        <v>886</v>
      </c>
      <c r="B3" s="191"/>
      <c r="C3" s="191"/>
      <c r="D3" s="10"/>
      <c r="E3" s="11"/>
      <c r="F3" s="12"/>
      <c r="G3" s="12"/>
      <c r="H3" s="12"/>
      <c r="I3" s="12"/>
      <c r="J3" s="12"/>
      <c r="K3" s="12"/>
      <c r="L3" s="13"/>
      <c r="M3" s="14"/>
      <c r="N3" s="14"/>
    </row>
    <row r="4" spans="1:19" ht="24" customHeight="1" x14ac:dyDescent="0.2">
      <c r="A4" s="15" t="s">
        <v>0</v>
      </c>
      <c r="B4" s="192" t="s">
        <v>455</v>
      </c>
      <c r="C4" s="192"/>
      <c r="D4" s="192"/>
      <c r="E4" s="16" t="s">
        <v>402</v>
      </c>
      <c r="F4" s="17" t="s">
        <v>333</v>
      </c>
      <c r="G4" s="17" t="s">
        <v>334</v>
      </c>
      <c r="H4" s="17" t="s">
        <v>335</v>
      </c>
      <c r="I4" s="17" t="s">
        <v>336</v>
      </c>
      <c r="J4" s="17" t="s">
        <v>337</v>
      </c>
      <c r="K4" s="17" t="s">
        <v>338</v>
      </c>
      <c r="L4" s="13"/>
      <c r="M4" s="14"/>
      <c r="N4" s="14"/>
    </row>
    <row r="5" spans="1:19" ht="24" customHeight="1" x14ac:dyDescent="0.2">
      <c r="A5" s="179" t="s">
        <v>454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3"/>
      <c r="M5" s="14"/>
      <c r="N5" s="14"/>
    </row>
    <row r="6" spans="1:19" ht="24" customHeight="1" x14ac:dyDescent="0.2">
      <c r="A6" s="193" t="s">
        <v>453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3"/>
      <c r="M6" s="14"/>
      <c r="N6" s="14"/>
    </row>
    <row r="7" spans="1:19" ht="24" customHeight="1" x14ac:dyDescent="0.2">
      <c r="A7" s="18" t="s">
        <v>1</v>
      </c>
      <c r="B7" s="174" t="s">
        <v>443</v>
      </c>
      <c r="C7" s="174"/>
      <c r="D7" s="174"/>
      <c r="E7" s="19" t="s">
        <v>477</v>
      </c>
      <c r="F7" s="93">
        <v>571.80999999999995</v>
      </c>
      <c r="G7" s="20">
        <f t="shared" ref="G7:G37" si="0">SUM(F7-0.127*F7)</f>
        <v>499.19012999999995</v>
      </c>
      <c r="H7" s="20">
        <f t="shared" ref="H7:H37" si="1">SUM(F7-0.1878*F7)</f>
        <v>464.42408199999994</v>
      </c>
      <c r="I7" s="20">
        <f t="shared" ref="I7:I37" si="2">SUM(F7-0.2431*F7)</f>
        <v>432.80298899999991</v>
      </c>
      <c r="J7" s="20">
        <f t="shared" ref="J7:J37" si="3">SUM(F7-0.2486*F7)</f>
        <v>429.65803399999993</v>
      </c>
      <c r="K7" s="20">
        <f t="shared" ref="K7:K37" si="4">SUM(F7-0.254*F7)</f>
        <v>426.57025999999996</v>
      </c>
      <c r="L7" s="21"/>
      <c r="M7" s="14"/>
      <c r="N7" s="14"/>
    </row>
    <row r="8" spans="1:19" ht="24" customHeight="1" x14ac:dyDescent="0.2">
      <c r="A8" s="22" t="s">
        <v>2</v>
      </c>
      <c r="B8" s="175" t="s">
        <v>411</v>
      </c>
      <c r="C8" s="175"/>
      <c r="D8" s="175"/>
      <c r="E8" s="23" t="s">
        <v>477</v>
      </c>
      <c r="F8" s="93">
        <v>533.91999999999996</v>
      </c>
      <c r="G8" s="20">
        <f t="shared" si="0"/>
        <v>466.11215999999996</v>
      </c>
      <c r="H8" s="20">
        <f t="shared" si="1"/>
        <v>433.64982399999997</v>
      </c>
      <c r="I8" s="20">
        <f t="shared" si="2"/>
        <v>404.12404799999996</v>
      </c>
      <c r="J8" s="20">
        <f t="shared" si="3"/>
        <v>401.18748799999997</v>
      </c>
      <c r="K8" s="20">
        <f t="shared" si="4"/>
        <v>398.30431999999996</v>
      </c>
      <c r="L8" s="21"/>
      <c r="M8" s="14"/>
      <c r="N8" s="14"/>
    </row>
    <row r="9" spans="1:19" ht="24" customHeight="1" x14ac:dyDescent="0.2">
      <c r="A9" s="22" t="s">
        <v>3</v>
      </c>
      <c r="B9" s="175" t="s">
        <v>446</v>
      </c>
      <c r="C9" s="175"/>
      <c r="D9" s="175"/>
      <c r="E9" s="23" t="s">
        <v>477</v>
      </c>
      <c r="F9" s="93">
        <v>517.45000000000005</v>
      </c>
      <c r="G9" s="20">
        <f t="shared" si="0"/>
        <v>451.73385000000002</v>
      </c>
      <c r="H9" s="20">
        <f t="shared" si="1"/>
        <v>420.27289000000007</v>
      </c>
      <c r="I9" s="20">
        <f t="shared" si="2"/>
        <v>391.65790500000003</v>
      </c>
      <c r="J9" s="20">
        <f t="shared" si="3"/>
        <v>388.81193000000007</v>
      </c>
      <c r="K9" s="20">
        <f t="shared" si="4"/>
        <v>386.01769999999999</v>
      </c>
      <c r="L9" s="21"/>
      <c r="M9" s="14"/>
      <c r="N9" s="14"/>
    </row>
    <row r="10" spans="1:19" ht="24" customHeight="1" x14ac:dyDescent="0.2">
      <c r="A10" s="22" t="s">
        <v>4</v>
      </c>
      <c r="B10" s="175" t="s">
        <v>403</v>
      </c>
      <c r="C10" s="175"/>
      <c r="D10" s="175"/>
      <c r="E10" s="23" t="s">
        <v>477</v>
      </c>
      <c r="F10" s="93">
        <v>516.86</v>
      </c>
      <c r="G10" s="20">
        <f t="shared" si="0"/>
        <v>451.21878000000004</v>
      </c>
      <c r="H10" s="20">
        <f t="shared" si="1"/>
        <v>419.79369200000002</v>
      </c>
      <c r="I10" s="20">
        <f t="shared" si="2"/>
        <v>391.21133400000002</v>
      </c>
      <c r="J10" s="20">
        <f t="shared" si="3"/>
        <v>388.368604</v>
      </c>
      <c r="K10" s="20">
        <f t="shared" si="4"/>
        <v>385.57756000000001</v>
      </c>
      <c r="L10" s="21"/>
      <c r="M10" s="14"/>
      <c r="N10" s="14"/>
    </row>
    <row r="11" spans="1:19" ht="24" customHeight="1" x14ac:dyDescent="0.2">
      <c r="A11" s="22" t="s">
        <v>5</v>
      </c>
      <c r="B11" s="175" t="s">
        <v>447</v>
      </c>
      <c r="C11" s="175"/>
      <c r="D11" s="175"/>
      <c r="E11" s="23" t="s">
        <v>477</v>
      </c>
      <c r="F11" s="93">
        <v>603.20000000000005</v>
      </c>
      <c r="G11" s="20">
        <f t="shared" si="0"/>
        <v>526.59360000000004</v>
      </c>
      <c r="H11" s="20">
        <f t="shared" si="1"/>
        <v>489.91904000000005</v>
      </c>
      <c r="I11" s="20">
        <f t="shared" si="2"/>
        <v>456.56208000000004</v>
      </c>
      <c r="J11" s="20">
        <f t="shared" si="3"/>
        <v>453.24448000000007</v>
      </c>
      <c r="K11" s="20">
        <f t="shared" si="4"/>
        <v>449.98720000000003</v>
      </c>
      <c r="L11" s="21"/>
      <c r="M11" s="14"/>
      <c r="N11" s="14"/>
    </row>
    <row r="12" spans="1:19" ht="24" customHeight="1" x14ac:dyDescent="0.2">
      <c r="A12" s="22" t="s">
        <v>6</v>
      </c>
      <c r="B12" s="175" t="s">
        <v>449</v>
      </c>
      <c r="C12" s="175"/>
      <c r="D12" s="175"/>
      <c r="E12" s="24" t="s">
        <v>7</v>
      </c>
      <c r="F12" s="93">
        <v>1048.1500000000001</v>
      </c>
      <c r="G12" s="20">
        <f t="shared" si="0"/>
        <v>915.03495000000009</v>
      </c>
      <c r="H12" s="20">
        <f t="shared" si="1"/>
        <v>851.30743000000007</v>
      </c>
      <c r="I12" s="20">
        <f t="shared" si="2"/>
        <v>793.34473500000013</v>
      </c>
      <c r="J12" s="20">
        <f t="shared" si="3"/>
        <v>787.57991000000015</v>
      </c>
      <c r="K12" s="20">
        <f t="shared" si="4"/>
        <v>781.9199000000001</v>
      </c>
      <c r="L12" s="21"/>
      <c r="M12" s="14"/>
      <c r="N12" s="14"/>
    </row>
    <row r="13" spans="1:19" ht="24" customHeight="1" x14ac:dyDescent="0.2">
      <c r="A13" s="22" t="s">
        <v>8</v>
      </c>
      <c r="B13" s="175" t="s">
        <v>412</v>
      </c>
      <c r="C13" s="175"/>
      <c r="D13" s="175"/>
      <c r="E13" s="23" t="s">
        <v>478</v>
      </c>
      <c r="F13" s="93">
        <v>920.61</v>
      </c>
      <c r="G13" s="20">
        <f t="shared" si="0"/>
        <v>803.69253000000003</v>
      </c>
      <c r="H13" s="20">
        <f t="shared" si="1"/>
        <v>747.71944200000007</v>
      </c>
      <c r="I13" s="20">
        <f t="shared" si="2"/>
        <v>696.809709</v>
      </c>
      <c r="J13" s="20">
        <f t="shared" si="3"/>
        <v>691.746354</v>
      </c>
      <c r="K13" s="20">
        <f t="shared" si="4"/>
        <v>686.77505999999994</v>
      </c>
      <c r="L13" s="21"/>
      <c r="M13" s="14"/>
      <c r="N13" s="14"/>
    </row>
    <row r="14" spans="1:19" ht="24" customHeight="1" x14ac:dyDescent="0.2">
      <c r="A14" s="22" t="s">
        <v>9</v>
      </c>
      <c r="B14" s="175" t="s">
        <v>404</v>
      </c>
      <c r="C14" s="175"/>
      <c r="D14" s="175"/>
      <c r="E14" s="23" t="s">
        <v>478</v>
      </c>
      <c r="F14" s="93">
        <v>0</v>
      </c>
      <c r="G14" s="20">
        <f t="shared" si="0"/>
        <v>0</v>
      </c>
      <c r="H14" s="20">
        <f t="shared" si="1"/>
        <v>0</v>
      </c>
      <c r="I14" s="20">
        <f t="shared" si="2"/>
        <v>0</v>
      </c>
      <c r="J14" s="20">
        <f t="shared" si="3"/>
        <v>0</v>
      </c>
      <c r="K14" s="20">
        <f t="shared" si="4"/>
        <v>0</v>
      </c>
      <c r="L14" s="21"/>
      <c r="M14" s="14"/>
      <c r="N14" s="14"/>
    </row>
    <row r="15" spans="1:19" ht="24" customHeight="1" x14ac:dyDescent="0.2">
      <c r="A15" s="22" t="s">
        <v>10</v>
      </c>
      <c r="B15" s="175" t="s">
        <v>450</v>
      </c>
      <c r="C15" s="175"/>
      <c r="D15" s="175"/>
      <c r="E15" s="23" t="s">
        <v>478</v>
      </c>
      <c r="F15" s="93">
        <v>886.22</v>
      </c>
      <c r="G15" s="20">
        <f t="shared" si="0"/>
        <v>773.67006000000003</v>
      </c>
      <c r="H15" s="20">
        <f t="shared" si="1"/>
        <v>719.78788400000008</v>
      </c>
      <c r="I15" s="20">
        <f t="shared" si="2"/>
        <v>670.77991799999995</v>
      </c>
      <c r="J15" s="20">
        <f t="shared" si="3"/>
        <v>665.905708</v>
      </c>
      <c r="K15" s="20">
        <f t="shared" si="4"/>
        <v>661.12012000000004</v>
      </c>
      <c r="L15" s="21"/>
      <c r="M15" s="14"/>
      <c r="N15" s="14"/>
    </row>
    <row r="16" spans="1:19" ht="24" customHeight="1" x14ac:dyDescent="0.2">
      <c r="A16" s="22" t="s">
        <v>11</v>
      </c>
      <c r="B16" s="175" t="s">
        <v>507</v>
      </c>
      <c r="C16" s="175"/>
      <c r="D16" s="175"/>
      <c r="E16" s="23" t="s">
        <v>478</v>
      </c>
      <c r="F16" s="93">
        <v>818.68</v>
      </c>
      <c r="G16" s="20">
        <f t="shared" si="0"/>
        <v>714.70763999999997</v>
      </c>
      <c r="H16" s="20">
        <f t="shared" si="1"/>
        <v>664.93189599999994</v>
      </c>
      <c r="I16" s="20">
        <f t="shared" si="2"/>
        <v>619.65889199999992</v>
      </c>
      <c r="J16" s="20">
        <f t="shared" si="3"/>
        <v>615.15615200000002</v>
      </c>
      <c r="K16" s="20">
        <f t="shared" si="4"/>
        <v>610.73527999999999</v>
      </c>
      <c r="L16" s="21"/>
      <c r="N16" s="188"/>
      <c r="O16" s="188"/>
      <c r="P16" s="188"/>
      <c r="Q16" s="188"/>
    </row>
    <row r="17" spans="1:18" ht="24" customHeight="1" x14ac:dyDescent="0.2">
      <c r="A17" s="22" t="s">
        <v>12</v>
      </c>
      <c r="B17" s="175" t="s">
        <v>508</v>
      </c>
      <c r="C17" s="175"/>
      <c r="D17" s="175"/>
      <c r="E17" s="23" t="s">
        <v>478</v>
      </c>
      <c r="F17" s="93">
        <v>796.83</v>
      </c>
      <c r="G17" s="20">
        <f t="shared" si="0"/>
        <v>695.63259000000005</v>
      </c>
      <c r="H17" s="20">
        <f t="shared" si="1"/>
        <v>647.18532600000003</v>
      </c>
      <c r="I17" s="20">
        <f t="shared" si="2"/>
        <v>603.12062700000001</v>
      </c>
      <c r="J17" s="20">
        <f t="shared" si="3"/>
        <v>598.73806200000001</v>
      </c>
      <c r="K17" s="20">
        <f t="shared" si="4"/>
        <v>594.43518000000006</v>
      </c>
      <c r="L17" s="21"/>
      <c r="M17" s="26"/>
      <c r="N17" s="26"/>
    </row>
    <row r="18" spans="1:18" ht="24" customHeight="1" x14ac:dyDescent="0.2">
      <c r="A18" s="22" t="s">
        <v>13</v>
      </c>
      <c r="B18" s="175" t="s">
        <v>509</v>
      </c>
      <c r="C18" s="175"/>
      <c r="D18" s="175"/>
      <c r="E18" s="23" t="s">
        <v>478</v>
      </c>
      <c r="F18" s="93">
        <v>812.01</v>
      </c>
      <c r="G18" s="20">
        <f t="shared" si="0"/>
        <v>708.88472999999999</v>
      </c>
      <c r="H18" s="20">
        <f t="shared" si="1"/>
        <v>659.51452199999994</v>
      </c>
      <c r="I18" s="20">
        <f t="shared" si="2"/>
        <v>614.61036899999999</v>
      </c>
      <c r="J18" s="20">
        <f t="shared" si="3"/>
        <v>610.14431400000001</v>
      </c>
      <c r="K18" s="20">
        <f t="shared" si="4"/>
        <v>605.75945999999999</v>
      </c>
      <c r="L18" s="21"/>
      <c r="M18" s="27"/>
      <c r="N18" s="27"/>
    </row>
    <row r="19" spans="1:18" ht="24" customHeight="1" x14ac:dyDescent="0.2">
      <c r="A19" s="22" t="s">
        <v>14</v>
      </c>
      <c r="B19" s="175" t="s">
        <v>510</v>
      </c>
      <c r="C19" s="175"/>
      <c r="D19" s="175"/>
      <c r="E19" s="23" t="s">
        <v>478</v>
      </c>
      <c r="F19" s="93">
        <v>810.6</v>
      </c>
      <c r="G19" s="20">
        <f t="shared" si="0"/>
        <v>707.65380000000005</v>
      </c>
      <c r="H19" s="20">
        <f t="shared" si="1"/>
        <v>658.36932000000002</v>
      </c>
      <c r="I19" s="20">
        <f t="shared" si="2"/>
        <v>613.54313999999999</v>
      </c>
      <c r="J19" s="20">
        <f t="shared" si="3"/>
        <v>609.08483999999999</v>
      </c>
      <c r="K19" s="20">
        <f t="shared" si="4"/>
        <v>604.70759999999996</v>
      </c>
      <c r="L19" s="21"/>
      <c r="M19" s="27"/>
      <c r="N19" s="27"/>
    </row>
    <row r="20" spans="1:18" ht="24" customHeight="1" x14ac:dyDescent="0.2">
      <c r="A20" s="22" t="s">
        <v>15</v>
      </c>
      <c r="B20" s="175" t="s">
        <v>511</v>
      </c>
      <c r="C20" s="175"/>
      <c r="D20" s="175"/>
      <c r="E20" s="23" t="s">
        <v>478</v>
      </c>
      <c r="F20" s="93">
        <v>848.51</v>
      </c>
      <c r="G20" s="20">
        <f t="shared" si="0"/>
        <v>740.74923000000001</v>
      </c>
      <c r="H20" s="20">
        <f t="shared" si="1"/>
        <v>689.15982199999996</v>
      </c>
      <c r="I20" s="20">
        <f t="shared" si="2"/>
        <v>642.23721899999998</v>
      </c>
      <c r="J20" s="20">
        <f t="shared" si="3"/>
        <v>637.57041400000003</v>
      </c>
      <c r="K20" s="20">
        <f t="shared" si="4"/>
        <v>632.98846000000003</v>
      </c>
      <c r="L20" s="21"/>
      <c r="M20" s="27"/>
      <c r="N20" s="27"/>
      <c r="P20" s="146"/>
      <c r="Q20" s="146"/>
      <c r="R20" s="146"/>
    </row>
    <row r="21" spans="1:18" ht="24" customHeight="1" x14ac:dyDescent="0.2">
      <c r="A21" s="22" t="s">
        <v>16</v>
      </c>
      <c r="B21" s="175" t="s">
        <v>405</v>
      </c>
      <c r="C21" s="175"/>
      <c r="D21" s="175"/>
      <c r="E21" s="23" t="s">
        <v>478</v>
      </c>
      <c r="F21" s="93">
        <v>1049.2</v>
      </c>
      <c r="G21" s="20">
        <f t="shared" si="0"/>
        <v>915.9516000000001</v>
      </c>
      <c r="H21" s="20">
        <f t="shared" si="1"/>
        <v>852.16024000000004</v>
      </c>
      <c r="I21" s="20">
        <f t="shared" si="2"/>
        <v>794.13948000000005</v>
      </c>
      <c r="J21" s="20">
        <f t="shared" si="3"/>
        <v>788.36887999999999</v>
      </c>
      <c r="K21" s="20">
        <f t="shared" si="4"/>
        <v>782.70320000000004</v>
      </c>
      <c r="L21" s="21"/>
      <c r="M21" s="26"/>
      <c r="N21" s="194"/>
      <c r="O21" s="194"/>
      <c r="P21" s="146"/>
      <c r="Q21" s="146"/>
      <c r="R21" s="146"/>
    </row>
    <row r="22" spans="1:18" ht="24" customHeight="1" x14ac:dyDescent="0.2">
      <c r="A22" s="22" t="s">
        <v>769</v>
      </c>
      <c r="B22" s="175" t="s">
        <v>405</v>
      </c>
      <c r="C22" s="175"/>
      <c r="D22" s="175"/>
      <c r="E22" s="24" t="s">
        <v>7</v>
      </c>
      <c r="F22" s="93">
        <v>1101.8699999999999</v>
      </c>
      <c r="G22" s="20">
        <f t="shared" ref="G22" si="5">SUM(F22-0.127*F22)</f>
        <v>961.93250999999987</v>
      </c>
      <c r="H22" s="20">
        <f t="shared" ref="H22" si="6">SUM(F22-0.1878*F22)</f>
        <v>894.93881399999987</v>
      </c>
      <c r="I22" s="20">
        <f t="shared" ref="I22" si="7">SUM(F22-0.2431*F22)</f>
        <v>834.00540299999989</v>
      </c>
      <c r="J22" s="20">
        <f t="shared" ref="J22" si="8">SUM(F22-0.2486*F22)</f>
        <v>827.94511799999987</v>
      </c>
      <c r="K22" s="20">
        <f t="shared" ref="K22" si="9">SUM(F22-0.254*F22)</f>
        <v>821.99501999999984</v>
      </c>
      <c r="L22" s="21"/>
      <c r="M22" s="26"/>
      <c r="N22" s="144"/>
      <c r="O22" s="144"/>
      <c r="P22" s="146"/>
      <c r="Q22" s="147"/>
      <c r="R22" s="146"/>
    </row>
    <row r="23" spans="1:18" ht="24" customHeight="1" x14ac:dyDescent="0.2">
      <c r="A23" s="22" t="s">
        <v>17</v>
      </c>
      <c r="B23" s="175" t="s">
        <v>406</v>
      </c>
      <c r="C23" s="175"/>
      <c r="D23" s="175"/>
      <c r="E23" s="24" t="s">
        <v>456</v>
      </c>
      <c r="F23" s="93">
        <v>923.42</v>
      </c>
      <c r="G23" s="20">
        <f t="shared" si="0"/>
        <v>806.14565999999991</v>
      </c>
      <c r="H23" s="20">
        <f t="shared" si="1"/>
        <v>750.00172399999997</v>
      </c>
      <c r="I23" s="20">
        <f t="shared" si="2"/>
        <v>698.936598</v>
      </c>
      <c r="J23" s="20">
        <f t="shared" si="3"/>
        <v>693.85778800000003</v>
      </c>
      <c r="K23" s="20">
        <f t="shared" si="4"/>
        <v>688.87131999999997</v>
      </c>
      <c r="L23" s="21"/>
      <c r="M23" s="26"/>
      <c r="N23" s="27"/>
      <c r="O23" s="27"/>
      <c r="P23" s="146"/>
      <c r="Q23" s="146"/>
      <c r="R23" s="146"/>
    </row>
    <row r="24" spans="1:18" ht="24" customHeight="1" x14ac:dyDescent="0.2">
      <c r="A24" s="22" t="s">
        <v>810</v>
      </c>
      <c r="B24" s="175" t="s">
        <v>811</v>
      </c>
      <c r="C24" s="175"/>
      <c r="D24" s="175"/>
      <c r="E24" s="24" t="s">
        <v>456</v>
      </c>
      <c r="F24" s="93">
        <v>727.78</v>
      </c>
      <c r="G24" s="20">
        <f t="shared" ref="G24" si="10">SUM(F24-0.127*F24)</f>
        <v>635.35194000000001</v>
      </c>
      <c r="H24" s="20">
        <f t="shared" ref="H24" si="11">SUM(F24-0.1878*F24)</f>
        <v>591.10291600000005</v>
      </c>
      <c r="I24" s="20">
        <f t="shared" ref="I24" si="12">SUM(F24-0.2431*F24)</f>
        <v>550.85668199999998</v>
      </c>
      <c r="J24" s="20">
        <f t="shared" ref="J24" si="13">SUM(F24-0.2486*F24)</f>
        <v>546.85389199999997</v>
      </c>
      <c r="K24" s="20">
        <f t="shared" ref="K24" si="14">SUM(F24-0.254*F24)</f>
        <v>542.92387999999994</v>
      </c>
      <c r="L24" s="21"/>
      <c r="M24" s="26"/>
      <c r="N24" s="152"/>
      <c r="O24" s="152"/>
      <c r="P24" s="146"/>
      <c r="Q24" s="146"/>
      <c r="R24" s="146"/>
    </row>
    <row r="25" spans="1:18" ht="24" customHeight="1" x14ac:dyDescent="0.2">
      <c r="A25" s="22" t="s">
        <v>18</v>
      </c>
      <c r="B25" s="175" t="s">
        <v>405</v>
      </c>
      <c r="C25" s="175"/>
      <c r="D25" s="175"/>
      <c r="E25" s="24" t="s">
        <v>479</v>
      </c>
      <c r="F25" s="93">
        <v>1049.05</v>
      </c>
      <c r="G25" s="20">
        <f t="shared" si="0"/>
        <v>915.82065</v>
      </c>
      <c r="H25" s="20">
        <f t="shared" si="1"/>
        <v>852.03841</v>
      </c>
      <c r="I25" s="20">
        <f t="shared" si="2"/>
        <v>794.02594499999998</v>
      </c>
      <c r="J25" s="20">
        <f t="shared" si="3"/>
        <v>788.25617</v>
      </c>
      <c r="K25" s="20">
        <f t="shared" si="4"/>
        <v>782.59130000000005</v>
      </c>
      <c r="L25" s="21"/>
      <c r="M25" s="26"/>
      <c r="N25" s="27"/>
      <c r="O25" s="27"/>
      <c r="P25" s="146"/>
      <c r="Q25" s="146"/>
      <c r="R25" s="146"/>
    </row>
    <row r="26" spans="1:18" ht="24" customHeight="1" x14ac:dyDescent="0.2">
      <c r="A26" s="22" t="s">
        <v>842</v>
      </c>
      <c r="B26" s="175" t="s">
        <v>405</v>
      </c>
      <c r="C26" s="175"/>
      <c r="D26" s="175"/>
      <c r="E26" s="24" t="s">
        <v>479</v>
      </c>
      <c r="F26" s="93">
        <v>754.32</v>
      </c>
      <c r="G26" s="20">
        <f t="shared" si="0"/>
        <v>658.52136000000007</v>
      </c>
      <c r="H26" s="20">
        <f t="shared" si="1"/>
        <v>612.65870400000006</v>
      </c>
      <c r="I26" s="20">
        <f t="shared" si="2"/>
        <v>570.94480799999997</v>
      </c>
      <c r="J26" s="20">
        <f t="shared" si="3"/>
        <v>566.79604800000004</v>
      </c>
      <c r="K26" s="20">
        <f t="shared" si="4"/>
        <v>562.72271999999998</v>
      </c>
      <c r="L26" s="21"/>
      <c r="M26" s="26"/>
      <c r="N26" s="160"/>
      <c r="O26" s="160"/>
      <c r="P26" s="146"/>
      <c r="Q26" s="146"/>
      <c r="R26" s="146"/>
    </row>
    <row r="27" spans="1:18" ht="24" customHeight="1" x14ac:dyDescent="0.2">
      <c r="A27" s="22" t="s">
        <v>770</v>
      </c>
      <c r="B27" s="175" t="s">
        <v>827</v>
      </c>
      <c r="C27" s="175"/>
      <c r="D27" s="175"/>
      <c r="E27" s="24" t="s">
        <v>7</v>
      </c>
      <c r="F27" s="93">
        <v>1163.3499999999999</v>
      </c>
      <c r="G27" s="20">
        <f t="shared" ref="G27" si="15">SUM(F27-0.127*F27)</f>
        <v>1015.6045499999999</v>
      </c>
      <c r="H27" s="20">
        <f t="shared" ref="H27" si="16">SUM(F27-0.1878*F27)</f>
        <v>944.87286999999992</v>
      </c>
      <c r="I27" s="20">
        <f t="shared" ref="I27" si="17">SUM(F27-0.2431*F27)</f>
        <v>880.53961499999991</v>
      </c>
      <c r="J27" s="20">
        <f t="shared" ref="J27" si="18">SUM(F27-0.2486*F27)</f>
        <v>874.14118999999994</v>
      </c>
      <c r="K27" s="20">
        <f t="shared" ref="K27" si="19">SUM(F27-0.254*F27)</f>
        <v>867.8590999999999</v>
      </c>
      <c r="L27" s="21"/>
      <c r="M27" s="26"/>
      <c r="N27" s="145"/>
      <c r="O27" s="145"/>
    </row>
    <row r="28" spans="1:18" ht="24" customHeight="1" x14ac:dyDescent="0.2">
      <c r="A28" s="140" t="s">
        <v>828</v>
      </c>
      <c r="B28" s="182" t="s">
        <v>831</v>
      </c>
      <c r="C28" s="182"/>
      <c r="D28" s="182"/>
      <c r="E28" s="157" t="s">
        <v>7</v>
      </c>
      <c r="F28" s="93">
        <v>1167.67</v>
      </c>
      <c r="G28" s="93">
        <f t="shared" ref="G28:G29" si="20">SUM(F28-0.127*F28)</f>
        <v>1019.3759100000001</v>
      </c>
      <c r="H28" s="93">
        <f t="shared" ref="H28:H29" si="21">SUM(F28-0.1878*F28)</f>
        <v>948.381574</v>
      </c>
      <c r="I28" s="93">
        <f t="shared" ref="I28:I29" si="22">SUM(F28-0.2431*F28)</f>
        <v>883.80942300000004</v>
      </c>
      <c r="J28" s="93">
        <f t="shared" ref="J28:J29" si="23">SUM(F28-0.2486*F28)</f>
        <v>877.38723800000002</v>
      </c>
      <c r="K28" s="93">
        <f t="shared" ref="K28:K29" si="24">SUM(F28-0.254*F28)</f>
        <v>871.08182000000011</v>
      </c>
      <c r="L28" s="21"/>
      <c r="M28" s="26"/>
      <c r="N28" s="155"/>
      <c r="O28" s="155"/>
    </row>
    <row r="29" spans="1:18" ht="24" customHeight="1" x14ac:dyDescent="0.2">
      <c r="A29" s="140" t="s">
        <v>830</v>
      </c>
      <c r="B29" s="182" t="s">
        <v>829</v>
      </c>
      <c r="C29" s="182"/>
      <c r="D29" s="182"/>
      <c r="E29" s="157" t="s">
        <v>7</v>
      </c>
      <c r="F29" s="93">
        <v>1180.97</v>
      </c>
      <c r="G29" s="93">
        <f t="shared" si="20"/>
        <v>1030.9868100000001</v>
      </c>
      <c r="H29" s="93">
        <f t="shared" si="21"/>
        <v>959.18383400000005</v>
      </c>
      <c r="I29" s="93">
        <f t="shared" si="22"/>
        <v>893.87619300000006</v>
      </c>
      <c r="J29" s="93">
        <f t="shared" si="23"/>
        <v>887.38085799999999</v>
      </c>
      <c r="K29" s="93">
        <f t="shared" si="24"/>
        <v>881.00361999999996</v>
      </c>
      <c r="L29" s="21"/>
      <c r="M29" s="26"/>
      <c r="N29" s="155"/>
      <c r="O29" s="155"/>
    </row>
    <row r="30" spans="1:18" ht="24" customHeight="1" x14ac:dyDescent="0.2">
      <c r="A30" s="140" t="s">
        <v>845</v>
      </c>
      <c r="B30" s="182" t="s">
        <v>846</v>
      </c>
      <c r="C30" s="182"/>
      <c r="D30" s="182"/>
      <c r="E30" s="157" t="s">
        <v>7</v>
      </c>
      <c r="F30" s="93">
        <v>1198.68</v>
      </c>
      <c r="G30" s="93">
        <f t="shared" ref="G30" si="25">SUM(F30-0.127*F30)</f>
        <v>1046.4476400000001</v>
      </c>
      <c r="H30" s="93">
        <f t="shared" ref="H30" si="26">SUM(F30-0.1878*F30)</f>
        <v>973.56789600000002</v>
      </c>
      <c r="I30" s="93">
        <f t="shared" ref="I30" si="27">SUM(F30-0.2431*F30)</f>
        <v>907.28089199999999</v>
      </c>
      <c r="J30" s="93">
        <f t="shared" ref="J30" si="28">SUM(F30-0.2486*F30)</f>
        <v>900.68815200000006</v>
      </c>
      <c r="K30" s="93">
        <f t="shared" ref="K30" si="29">SUM(F30-0.254*F30)</f>
        <v>894.21528000000012</v>
      </c>
      <c r="L30" s="21"/>
      <c r="M30" s="26"/>
      <c r="N30" s="161"/>
      <c r="O30" s="161"/>
    </row>
    <row r="31" spans="1:18" ht="24" customHeight="1" x14ac:dyDescent="0.2">
      <c r="A31" s="22" t="s">
        <v>19</v>
      </c>
      <c r="B31" s="175" t="s">
        <v>407</v>
      </c>
      <c r="C31" s="175"/>
      <c r="D31" s="175"/>
      <c r="E31" s="24" t="s">
        <v>460</v>
      </c>
      <c r="F31" s="93">
        <v>965.81</v>
      </c>
      <c r="G31" s="20">
        <f t="shared" si="0"/>
        <v>843.15212999999994</v>
      </c>
      <c r="H31" s="20">
        <f t="shared" si="1"/>
        <v>784.430882</v>
      </c>
      <c r="I31" s="20">
        <f t="shared" si="2"/>
        <v>731.02158899999995</v>
      </c>
      <c r="J31" s="20">
        <f t="shared" si="3"/>
        <v>725.70963399999994</v>
      </c>
      <c r="K31" s="20">
        <f t="shared" si="4"/>
        <v>720.49425999999994</v>
      </c>
      <c r="L31" s="21"/>
      <c r="M31" s="26"/>
      <c r="N31" s="27"/>
      <c r="O31" s="27"/>
    </row>
    <row r="32" spans="1:18" ht="24" customHeight="1" x14ac:dyDescent="0.2">
      <c r="A32" s="22" t="s">
        <v>852</v>
      </c>
      <c r="B32" s="175" t="s">
        <v>850</v>
      </c>
      <c r="C32" s="175"/>
      <c r="D32" s="175"/>
      <c r="E32" s="24" t="s">
        <v>851</v>
      </c>
      <c r="F32" s="93">
        <v>728.56</v>
      </c>
      <c r="G32" s="20">
        <f t="shared" ref="G32" si="30">SUM(F32-0.127*F32)</f>
        <v>636.03287999999998</v>
      </c>
      <c r="H32" s="20">
        <f t="shared" ref="H32" si="31">SUM(F32-0.1878*F32)</f>
        <v>591.73643199999992</v>
      </c>
      <c r="I32" s="20">
        <f t="shared" ref="I32" si="32">SUM(F32-0.2431*F32)</f>
        <v>551.44706399999995</v>
      </c>
      <c r="J32" s="20">
        <f t="shared" ref="J32" si="33">SUM(F32-0.2486*F32)</f>
        <v>547.43998399999998</v>
      </c>
      <c r="K32" s="20">
        <f t="shared" ref="K32" si="34">SUM(F32-0.254*F32)</f>
        <v>543.50576000000001</v>
      </c>
      <c r="L32" s="21"/>
      <c r="M32" s="26"/>
      <c r="N32" s="165"/>
      <c r="O32" s="165"/>
    </row>
    <row r="33" spans="1:14" ht="24" customHeight="1" x14ac:dyDescent="0.2">
      <c r="A33" s="22" t="s">
        <v>20</v>
      </c>
      <c r="B33" s="175" t="s">
        <v>452</v>
      </c>
      <c r="C33" s="175"/>
      <c r="D33" s="175"/>
      <c r="E33" s="28" t="s">
        <v>462</v>
      </c>
      <c r="F33" s="93">
        <v>1102.7163</v>
      </c>
      <c r="G33" s="20">
        <f t="shared" si="0"/>
        <v>962.67132990000005</v>
      </c>
      <c r="H33" s="20">
        <f t="shared" si="1"/>
        <v>895.62617885999998</v>
      </c>
      <c r="I33" s="20">
        <f t="shared" si="2"/>
        <v>834.64596746999996</v>
      </c>
      <c r="J33" s="20">
        <f t="shared" si="3"/>
        <v>828.58102782000003</v>
      </c>
      <c r="K33" s="20">
        <f t="shared" si="4"/>
        <v>822.62635980000005</v>
      </c>
      <c r="L33" s="21"/>
      <c r="M33" s="27"/>
      <c r="N33" s="27"/>
    </row>
    <row r="34" spans="1:14" ht="24" customHeight="1" x14ac:dyDescent="0.2">
      <c r="A34" s="22" t="s">
        <v>21</v>
      </c>
      <c r="B34" s="175" t="s">
        <v>433</v>
      </c>
      <c r="C34" s="175"/>
      <c r="D34" s="175"/>
      <c r="E34" s="24" t="s">
        <v>7</v>
      </c>
      <c r="F34" s="93">
        <v>748.95</v>
      </c>
      <c r="G34" s="20">
        <f t="shared" si="0"/>
        <v>653.83335</v>
      </c>
      <c r="H34" s="20">
        <f t="shared" si="1"/>
        <v>608.29719</v>
      </c>
      <c r="I34" s="20">
        <f t="shared" si="2"/>
        <v>566.88025500000003</v>
      </c>
      <c r="J34" s="20">
        <f t="shared" si="3"/>
        <v>562.76103000000001</v>
      </c>
      <c r="K34" s="20">
        <f t="shared" si="4"/>
        <v>558.71670000000006</v>
      </c>
      <c r="L34" s="21"/>
      <c r="M34" s="27"/>
      <c r="N34" s="27"/>
    </row>
    <row r="35" spans="1:14" ht="24" customHeight="1" x14ac:dyDescent="0.2">
      <c r="A35" s="22" t="s">
        <v>22</v>
      </c>
      <c r="B35" s="175" t="s">
        <v>434</v>
      </c>
      <c r="C35" s="175"/>
      <c r="D35" s="175"/>
      <c r="E35" s="24" t="s">
        <v>23</v>
      </c>
      <c r="F35" s="93">
        <v>0</v>
      </c>
      <c r="G35" s="20">
        <f t="shared" si="0"/>
        <v>0</v>
      </c>
      <c r="H35" s="20">
        <f t="shared" si="1"/>
        <v>0</v>
      </c>
      <c r="I35" s="20">
        <f t="shared" si="2"/>
        <v>0</v>
      </c>
      <c r="J35" s="20">
        <f t="shared" si="3"/>
        <v>0</v>
      </c>
      <c r="K35" s="20">
        <f t="shared" si="4"/>
        <v>0</v>
      </c>
      <c r="L35" s="21"/>
      <c r="M35" s="27"/>
      <c r="N35" s="27"/>
    </row>
    <row r="36" spans="1:14" ht="24" customHeight="1" x14ac:dyDescent="0.2">
      <c r="A36" s="22" t="s">
        <v>24</v>
      </c>
      <c r="B36" s="175" t="s">
        <v>408</v>
      </c>
      <c r="C36" s="175"/>
      <c r="D36" s="175"/>
      <c r="E36" s="23" t="s">
        <v>478</v>
      </c>
      <c r="F36" s="93">
        <v>0</v>
      </c>
      <c r="G36" s="20">
        <f t="shared" si="0"/>
        <v>0</v>
      </c>
      <c r="H36" s="20">
        <f t="shared" si="1"/>
        <v>0</v>
      </c>
      <c r="I36" s="20">
        <f t="shared" si="2"/>
        <v>0</v>
      </c>
      <c r="J36" s="20">
        <f t="shared" si="3"/>
        <v>0</v>
      </c>
      <c r="K36" s="20">
        <f t="shared" si="4"/>
        <v>0</v>
      </c>
      <c r="L36" s="21"/>
      <c r="M36" s="27"/>
      <c r="N36" s="27"/>
    </row>
    <row r="37" spans="1:14" ht="24" customHeight="1" x14ac:dyDescent="0.2">
      <c r="A37" s="29" t="s">
        <v>25</v>
      </c>
      <c r="B37" s="195" t="s">
        <v>409</v>
      </c>
      <c r="C37" s="195"/>
      <c r="D37" s="195"/>
      <c r="E37" s="30" t="s">
        <v>478</v>
      </c>
      <c r="F37" s="94">
        <v>0</v>
      </c>
      <c r="G37" s="31">
        <f t="shared" si="0"/>
        <v>0</v>
      </c>
      <c r="H37" s="31">
        <f t="shared" si="1"/>
        <v>0</v>
      </c>
      <c r="I37" s="31">
        <f t="shared" si="2"/>
        <v>0</v>
      </c>
      <c r="J37" s="31">
        <f t="shared" si="3"/>
        <v>0</v>
      </c>
      <c r="K37" s="31">
        <f t="shared" si="4"/>
        <v>0</v>
      </c>
      <c r="L37" s="21"/>
      <c r="M37" s="27"/>
      <c r="N37" s="27"/>
    </row>
    <row r="38" spans="1:14" ht="24" customHeight="1" x14ac:dyDescent="0.2">
      <c r="A38" s="193" t="s">
        <v>463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21"/>
      <c r="M38" s="27"/>
      <c r="N38" s="27"/>
    </row>
    <row r="39" spans="1:14" ht="24" customHeight="1" x14ac:dyDescent="0.2">
      <c r="A39" s="32">
        <v>1031</v>
      </c>
      <c r="B39" s="174" t="s">
        <v>476</v>
      </c>
      <c r="C39" s="174"/>
      <c r="D39" s="174"/>
      <c r="E39" s="23" t="s">
        <v>480</v>
      </c>
      <c r="F39" s="95">
        <v>364.2</v>
      </c>
      <c r="G39" s="33">
        <f t="shared" ref="G39:G52" si="35">SUM(F39-0.127*F39)</f>
        <v>317.94659999999999</v>
      </c>
      <c r="H39" s="33">
        <f t="shared" ref="H39:H52" si="36">SUM(F39-0.1878*F39)</f>
        <v>295.80323999999996</v>
      </c>
      <c r="I39" s="33">
        <f t="shared" ref="I39:I52" si="37">SUM(F39-0.2431*F39)</f>
        <v>275.66298</v>
      </c>
      <c r="J39" s="33">
        <f t="shared" ref="J39:J52" si="38">SUM(F39-0.2486*F39)</f>
        <v>273.65987999999999</v>
      </c>
      <c r="K39" s="33">
        <f t="shared" ref="K39:K52" si="39">SUM(F39-0.254*F39)</f>
        <v>271.69319999999999</v>
      </c>
      <c r="L39" s="21"/>
      <c r="M39" s="27"/>
      <c r="N39" s="27"/>
    </row>
    <row r="40" spans="1:14" ht="24" customHeight="1" x14ac:dyDescent="0.2">
      <c r="A40" s="32">
        <v>55551033</v>
      </c>
      <c r="B40" s="174" t="s">
        <v>475</v>
      </c>
      <c r="C40" s="174"/>
      <c r="D40" s="174"/>
      <c r="E40" s="23" t="s">
        <v>480</v>
      </c>
      <c r="F40" s="95">
        <v>359.33</v>
      </c>
      <c r="G40" s="33">
        <f t="shared" ref="G40" si="40">SUM(F40-0.127*F40)</f>
        <v>313.69508999999999</v>
      </c>
      <c r="H40" s="33">
        <f t="shared" ref="H40" si="41">SUM(F40-0.1878*F40)</f>
        <v>291.847826</v>
      </c>
      <c r="I40" s="33">
        <f t="shared" ref="I40" si="42">SUM(F40-0.2431*F40)</f>
        <v>271.976877</v>
      </c>
      <c r="J40" s="33">
        <f t="shared" ref="J40" si="43">SUM(F40-0.2486*F40)</f>
        <v>270.000562</v>
      </c>
      <c r="K40" s="33">
        <f t="shared" ref="K40" si="44">SUM(F40-0.254*F40)</f>
        <v>268.06018</v>
      </c>
      <c r="L40" s="21"/>
      <c r="M40" s="154"/>
      <c r="N40" s="154"/>
    </row>
    <row r="41" spans="1:14" ht="24" customHeight="1" x14ac:dyDescent="0.2">
      <c r="A41" s="32">
        <v>1006</v>
      </c>
      <c r="B41" s="172" t="s">
        <v>464</v>
      </c>
      <c r="C41" s="172"/>
      <c r="D41" s="172"/>
      <c r="E41" s="24" t="s">
        <v>7</v>
      </c>
      <c r="F41" s="95">
        <v>464.93</v>
      </c>
      <c r="G41" s="33">
        <f t="shared" si="35"/>
        <v>405.88389000000001</v>
      </c>
      <c r="H41" s="33">
        <f t="shared" si="36"/>
        <v>377.61614600000001</v>
      </c>
      <c r="I41" s="33">
        <f t="shared" si="37"/>
        <v>351.90551700000003</v>
      </c>
      <c r="J41" s="33">
        <f t="shared" si="38"/>
        <v>349.34840200000002</v>
      </c>
      <c r="K41" s="33">
        <f t="shared" si="39"/>
        <v>346.83778000000001</v>
      </c>
      <c r="L41" s="21"/>
      <c r="M41" s="27"/>
      <c r="N41" s="27"/>
    </row>
    <row r="42" spans="1:14" ht="24" customHeight="1" x14ac:dyDescent="0.2">
      <c r="A42" s="32">
        <v>1064</v>
      </c>
      <c r="B42" s="174" t="s">
        <v>472</v>
      </c>
      <c r="C42" s="174"/>
      <c r="D42" s="174"/>
      <c r="E42" s="23" t="s">
        <v>478</v>
      </c>
      <c r="F42" s="95">
        <v>502.38</v>
      </c>
      <c r="G42" s="33">
        <f t="shared" si="35"/>
        <v>438.57774000000001</v>
      </c>
      <c r="H42" s="33">
        <f t="shared" si="36"/>
        <v>408.03303599999998</v>
      </c>
      <c r="I42" s="33">
        <f t="shared" si="37"/>
        <v>380.25142199999999</v>
      </c>
      <c r="J42" s="33">
        <f t="shared" si="38"/>
        <v>377.48833200000001</v>
      </c>
      <c r="K42" s="33">
        <f t="shared" si="39"/>
        <v>374.77548000000002</v>
      </c>
      <c r="L42" s="21"/>
      <c r="M42" s="27"/>
      <c r="N42" s="27"/>
    </row>
    <row r="43" spans="1:14" ht="24" customHeight="1" x14ac:dyDescent="0.2">
      <c r="A43" s="32">
        <v>1028</v>
      </c>
      <c r="B43" s="174" t="s">
        <v>465</v>
      </c>
      <c r="C43" s="174"/>
      <c r="D43" s="174"/>
      <c r="E43" s="34" t="s">
        <v>481</v>
      </c>
      <c r="F43" s="95">
        <v>445</v>
      </c>
      <c r="G43" s="33">
        <f t="shared" si="35"/>
        <v>388.48500000000001</v>
      </c>
      <c r="H43" s="33">
        <f t="shared" si="36"/>
        <v>361.42899999999997</v>
      </c>
      <c r="I43" s="33">
        <f t="shared" si="37"/>
        <v>336.82049999999998</v>
      </c>
      <c r="J43" s="33">
        <f t="shared" si="38"/>
        <v>334.37299999999999</v>
      </c>
      <c r="K43" s="33">
        <f t="shared" si="39"/>
        <v>331.97</v>
      </c>
      <c r="L43" s="21"/>
      <c r="M43" s="27"/>
      <c r="N43" s="27"/>
    </row>
    <row r="44" spans="1:14" ht="24" customHeight="1" x14ac:dyDescent="0.2">
      <c r="A44" s="22" t="s">
        <v>380</v>
      </c>
      <c r="B44" s="175" t="s">
        <v>752</v>
      </c>
      <c r="C44" s="175"/>
      <c r="D44" s="175"/>
      <c r="E44" s="24" t="s">
        <v>456</v>
      </c>
      <c r="F44" s="93">
        <v>684.31</v>
      </c>
      <c r="G44" s="20">
        <f t="shared" si="35"/>
        <v>597.40262999999993</v>
      </c>
      <c r="H44" s="20">
        <f t="shared" si="36"/>
        <v>555.79658199999994</v>
      </c>
      <c r="I44" s="20">
        <f t="shared" si="37"/>
        <v>517.95423899999992</v>
      </c>
      <c r="J44" s="20">
        <f t="shared" si="38"/>
        <v>514.19053399999996</v>
      </c>
      <c r="K44" s="20">
        <f t="shared" si="39"/>
        <v>510.49525999999992</v>
      </c>
      <c r="L44" s="21"/>
      <c r="M44" s="136"/>
      <c r="N44" s="136"/>
    </row>
    <row r="45" spans="1:14" ht="24" customHeight="1" x14ac:dyDescent="0.2">
      <c r="A45" s="22" t="s">
        <v>812</v>
      </c>
      <c r="B45" s="175" t="s">
        <v>813</v>
      </c>
      <c r="C45" s="175"/>
      <c r="D45" s="175"/>
      <c r="E45" s="24" t="s">
        <v>456</v>
      </c>
      <c r="F45" s="93">
        <v>533.03</v>
      </c>
      <c r="G45" s="20">
        <f t="shared" ref="G45" si="45">SUM(F45-0.127*F45)</f>
        <v>465.33518999999995</v>
      </c>
      <c r="H45" s="20">
        <f t="shared" ref="H45" si="46">SUM(F45-0.1878*F45)</f>
        <v>432.92696599999999</v>
      </c>
      <c r="I45" s="20">
        <f t="shared" ref="I45" si="47">SUM(F45-0.2431*F45)</f>
        <v>403.45040699999998</v>
      </c>
      <c r="J45" s="20">
        <f t="shared" ref="J45" si="48">SUM(F45-0.2486*F45)</f>
        <v>400.51874199999997</v>
      </c>
      <c r="K45" s="20">
        <f t="shared" ref="K45" si="49">SUM(F45-0.254*F45)</f>
        <v>397.64037999999994</v>
      </c>
      <c r="L45" s="21"/>
      <c r="M45" s="152"/>
      <c r="N45" s="152"/>
    </row>
    <row r="46" spans="1:14" ht="24" customHeight="1" x14ac:dyDescent="0.2">
      <c r="A46" s="22" t="s">
        <v>701</v>
      </c>
      <c r="B46" s="175" t="s">
        <v>753</v>
      </c>
      <c r="C46" s="175"/>
      <c r="D46" s="175"/>
      <c r="E46" s="23" t="s">
        <v>482</v>
      </c>
      <c r="F46" s="93">
        <v>566.17999999999995</v>
      </c>
      <c r="G46" s="20">
        <f t="shared" ref="G46" si="50">SUM(F46-0.127*F46)</f>
        <v>494.27513999999996</v>
      </c>
      <c r="H46" s="20">
        <f t="shared" ref="H46" si="51">SUM(F46-0.1878*F46)</f>
        <v>459.85139599999997</v>
      </c>
      <c r="I46" s="20">
        <f t="shared" ref="I46" si="52">SUM(F46-0.2431*F46)</f>
        <v>428.54164199999997</v>
      </c>
      <c r="J46" s="20">
        <f t="shared" ref="J46" si="53">SUM(F46-0.2486*F46)</f>
        <v>425.42765199999997</v>
      </c>
      <c r="K46" s="20">
        <f t="shared" ref="K46" si="54">SUM(F46-0.254*F46)</f>
        <v>422.37027999999998</v>
      </c>
      <c r="L46" s="21"/>
      <c r="M46" s="138"/>
      <c r="N46" s="138"/>
    </row>
    <row r="47" spans="1:14" ht="24" customHeight="1" x14ac:dyDescent="0.2">
      <c r="A47" s="22" t="s">
        <v>834</v>
      </c>
      <c r="B47" s="175" t="s">
        <v>835</v>
      </c>
      <c r="C47" s="175"/>
      <c r="D47" s="175"/>
      <c r="E47" s="23" t="s">
        <v>482</v>
      </c>
      <c r="F47" s="93">
        <v>561.73</v>
      </c>
      <c r="G47" s="20">
        <f t="shared" ref="G47" si="55">SUM(F47-0.127*F47)</f>
        <v>490.39029000000005</v>
      </c>
      <c r="H47" s="20">
        <f t="shared" ref="H47" si="56">SUM(F47-0.1878*F47)</f>
        <v>456.23710600000004</v>
      </c>
      <c r="I47" s="20">
        <f t="shared" ref="I47" si="57">SUM(F47-0.2431*F47)</f>
        <v>425.17343700000004</v>
      </c>
      <c r="J47" s="20">
        <f t="shared" ref="J47" si="58">SUM(F47-0.2486*F47)</f>
        <v>422.08392200000003</v>
      </c>
      <c r="K47" s="20">
        <f t="shared" ref="K47" si="59">SUM(F47-0.254*F47)</f>
        <v>419.05058000000002</v>
      </c>
      <c r="L47" s="21"/>
      <c r="M47" s="158"/>
      <c r="N47" s="158"/>
    </row>
    <row r="48" spans="1:14" ht="24" customHeight="1" x14ac:dyDescent="0.2">
      <c r="A48" s="18" t="s">
        <v>26</v>
      </c>
      <c r="B48" s="178" t="s">
        <v>474</v>
      </c>
      <c r="C48" s="178"/>
      <c r="D48" s="178"/>
      <c r="E48" s="35" t="s">
        <v>462</v>
      </c>
      <c r="F48" s="96">
        <v>946.70615999999995</v>
      </c>
      <c r="G48" s="36">
        <f t="shared" si="35"/>
        <v>826.47447767999995</v>
      </c>
      <c r="H48" s="36">
        <f t="shared" si="36"/>
        <v>768.91474315200003</v>
      </c>
      <c r="I48" s="36">
        <f t="shared" si="37"/>
        <v>716.56189250399996</v>
      </c>
      <c r="J48" s="36">
        <f t="shared" si="38"/>
        <v>711.35500862399999</v>
      </c>
      <c r="K48" s="36">
        <f t="shared" si="39"/>
        <v>706.24279535999995</v>
      </c>
      <c r="L48" s="21"/>
      <c r="M48" s="27"/>
      <c r="N48" s="27"/>
    </row>
    <row r="49" spans="1:14" ht="24" customHeight="1" x14ac:dyDescent="0.2">
      <c r="A49" s="18" t="s">
        <v>772</v>
      </c>
      <c r="B49" s="178" t="s">
        <v>824</v>
      </c>
      <c r="C49" s="178"/>
      <c r="D49" s="178"/>
      <c r="E49" s="24" t="s">
        <v>7</v>
      </c>
      <c r="F49" s="96">
        <v>901.07</v>
      </c>
      <c r="G49" s="36">
        <f t="shared" ref="G49" si="60">SUM(F49-0.127*F49)</f>
        <v>786.63411000000008</v>
      </c>
      <c r="H49" s="36">
        <f t="shared" ref="H49" si="61">SUM(F49-0.1878*F49)</f>
        <v>731.84905400000002</v>
      </c>
      <c r="I49" s="36">
        <f t="shared" ref="I49" si="62">SUM(F49-0.2431*F49)</f>
        <v>682.01988300000005</v>
      </c>
      <c r="J49" s="36">
        <f t="shared" ref="J49" si="63">SUM(F49-0.2486*F49)</f>
        <v>677.06399800000008</v>
      </c>
      <c r="K49" s="36">
        <f t="shared" ref="K49" si="64">SUM(F49-0.254*F49)</f>
        <v>672.19821999999999</v>
      </c>
      <c r="L49" s="21"/>
      <c r="M49" s="145"/>
      <c r="N49" s="145"/>
    </row>
    <row r="50" spans="1:14" ht="24" customHeight="1" x14ac:dyDescent="0.2">
      <c r="A50" s="18" t="s">
        <v>822</v>
      </c>
      <c r="B50" s="178" t="s">
        <v>825</v>
      </c>
      <c r="C50" s="178"/>
      <c r="D50" s="178"/>
      <c r="E50" s="24" t="s">
        <v>7</v>
      </c>
      <c r="F50" s="96">
        <v>913.42</v>
      </c>
      <c r="G50" s="36">
        <f t="shared" ref="G50:G51" si="65">SUM(F50-0.127*F50)</f>
        <v>797.41566</v>
      </c>
      <c r="H50" s="36">
        <f t="shared" ref="H50:H51" si="66">SUM(F50-0.1878*F50)</f>
        <v>741.87972400000001</v>
      </c>
      <c r="I50" s="36">
        <f t="shared" ref="I50:I51" si="67">SUM(F50-0.2431*F50)</f>
        <v>691.36759799999993</v>
      </c>
      <c r="J50" s="36">
        <f t="shared" ref="J50:J51" si="68">SUM(F50-0.2486*F50)</f>
        <v>686.34378800000002</v>
      </c>
      <c r="K50" s="36">
        <f t="shared" ref="K50:K51" si="69">SUM(F50-0.254*F50)</f>
        <v>681.41131999999993</v>
      </c>
      <c r="L50" s="21"/>
      <c r="M50" s="154"/>
      <c r="N50" s="154"/>
    </row>
    <row r="51" spans="1:14" ht="24" customHeight="1" x14ac:dyDescent="0.2">
      <c r="A51" s="18" t="s">
        <v>823</v>
      </c>
      <c r="B51" s="178" t="s">
        <v>826</v>
      </c>
      <c r="C51" s="178"/>
      <c r="D51" s="178"/>
      <c r="E51" s="24" t="s">
        <v>7</v>
      </c>
      <c r="F51" s="96">
        <v>913.42</v>
      </c>
      <c r="G51" s="36">
        <f t="shared" si="65"/>
        <v>797.41566</v>
      </c>
      <c r="H51" s="36">
        <f t="shared" si="66"/>
        <v>741.87972400000001</v>
      </c>
      <c r="I51" s="36">
        <f t="shared" si="67"/>
        <v>691.36759799999993</v>
      </c>
      <c r="J51" s="36">
        <f t="shared" si="68"/>
        <v>686.34378800000002</v>
      </c>
      <c r="K51" s="36">
        <f t="shared" si="69"/>
        <v>681.41131999999993</v>
      </c>
      <c r="L51" s="21"/>
      <c r="M51" s="154"/>
      <c r="N51" s="154"/>
    </row>
    <row r="52" spans="1:14" ht="24" customHeight="1" x14ac:dyDescent="0.2">
      <c r="A52" s="132" t="s">
        <v>27</v>
      </c>
      <c r="B52" s="196" t="s">
        <v>475</v>
      </c>
      <c r="C52" s="196"/>
      <c r="D52" s="196"/>
      <c r="E52" s="133" t="s">
        <v>538</v>
      </c>
      <c r="F52" s="134">
        <v>280</v>
      </c>
      <c r="G52" s="135">
        <f t="shared" si="35"/>
        <v>244.44</v>
      </c>
      <c r="H52" s="134">
        <f t="shared" si="36"/>
        <v>227.416</v>
      </c>
      <c r="I52" s="134">
        <f t="shared" si="37"/>
        <v>211.93200000000002</v>
      </c>
      <c r="J52" s="134">
        <f t="shared" si="38"/>
        <v>210.392</v>
      </c>
      <c r="K52" s="134">
        <f t="shared" si="39"/>
        <v>208.88</v>
      </c>
      <c r="L52" s="21"/>
      <c r="M52" s="27"/>
      <c r="N52" s="38"/>
    </row>
    <row r="53" spans="1:14" ht="24" customHeight="1" x14ac:dyDescent="0.2">
      <c r="A53" s="39" t="s">
        <v>28</v>
      </c>
      <c r="B53" s="178" t="s">
        <v>476</v>
      </c>
      <c r="C53" s="178"/>
      <c r="D53" s="178"/>
      <c r="E53" s="30" t="s">
        <v>539</v>
      </c>
      <c r="F53" s="96">
        <v>427.26</v>
      </c>
      <c r="G53" s="36">
        <f t="shared" ref="G53:G61" si="70">SUM(F53-0.127*F53)</f>
        <v>372.99797999999998</v>
      </c>
      <c r="H53" s="36">
        <f t="shared" ref="H53:H61" si="71">SUM(F53-0.1878*F53)</f>
        <v>347.02057200000002</v>
      </c>
      <c r="I53" s="36">
        <f t="shared" ref="I53:I61" si="72">SUM(F53-0.2431*F53)</f>
        <v>323.39309400000002</v>
      </c>
      <c r="J53" s="36">
        <f t="shared" ref="J53:J61" si="73">SUM(F53-0.2486*F53)</f>
        <v>321.04316399999999</v>
      </c>
      <c r="K53" s="36">
        <f t="shared" ref="K53:K61" si="74">SUM(F53-0.254*F53)</f>
        <v>318.73595999999998</v>
      </c>
      <c r="L53" s="21"/>
      <c r="M53" s="27"/>
      <c r="N53" s="38"/>
    </row>
    <row r="54" spans="1:14" ht="24" customHeight="1" x14ac:dyDescent="0.2">
      <c r="A54" s="39" t="s">
        <v>351</v>
      </c>
      <c r="B54" s="175" t="s">
        <v>556</v>
      </c>
      <c r="C54" s="175"/>
      <c r="D54" s="175"/>
      <c r="E54" s="30" t="s">
        <v>539</v>
      </c>
      <c r="F54" s="96">
        <v>793.25</v>
      </c>
      <c r="G54" s="36">
        <f t="shared" ref="G54" si="75">SUM(F54-0.127*F54)</f>
        <v>692.50725</v>
      </c>
      <c r="H54" s="36">
        <f t="shared" ref="H54" si="76">SUM(F54-0.1878*F54)</f>
        <v>644.27764999999999</v>
      </c>
      <c r="I54" s="36">
        <f t="shared" ref="I54" si="77">SUM(F54-0.2431*F54)</f>
        <v>600.41092500000002</v>
      </c>
      <c r="J54" s="36">
        <f t="shared" ref="J54" si="78">SUM(F54-0.2486*F54)</f>
        <v>596.04804999999999</v>
      </c>
      <c r="K54" s="36">
        <f t="shared" ref="K54" si="79">SUM(F54-0.254*F54)</f>
        <v>591.7645</v>
      </c>
      <c r="L54" s="21"/>
      <c r="M54" s="129"/>
      <c r="N54" s="38"/>
    </row>
    <row r="55" spans="1:14" ht="24" customHeight="1" x14ac:dyDescent="0.2">
      <c r="A55" s="18" t="s">
        <v>29</v>
      </c>
      <c r="B55" s="175" t="s">
        <v>466</v>
      </c>
      <c r="C55" s="175"/>
      <c r="D55" s="175"/>
      <c r="E55" s="24" t="s">
        <v>7</v>
      </c>
      <c r="F55" s="93">
        <v>508.54</v>
      </c>
      <c r="G55" s="36">
        <f t="shared" si="70"/>
        <v>443.95542</v>
      </c>
      <c r="H55" s="20">
        <f t="shared" si="71"/>
        <v>413.03618800000004</v>
      </c>
      <c r="I55" s="20">
        <f t="shared" si="72"/>
        <v>384.913926</v>
      </c>
      <c r="J55" s="20">
        <f t="shared" si="73"/>
        <v>382.11695600000002</v>
      </c>
      <c r="K55" s="20">
        <f t="shared" si="74"/>
        <v>379.37084000000004</v>
      </c>
      <c r="L55" s="21"/>
      <c r="M55" s="27"/>
      <c r="N55" s="38"/>
    </row>
    <row r="56" spans="1:14" ht="24" customHeight="1" x14ac:dyDescent="0.2">
      <c r="A56" s="22" t="s">
        <v>30</v>
      </c>
      <c r="B56" s="175" t="s">
        <v>467</v>
      </c>
      <c r="C56" s="175"/>
      <c r="D56" s="175"/>
      <c r="E56" s="23" t="s">
        <v>482</v>
      </c>
      <c r="F56" s="20">
        <v>553.88724000000002</v>
      </c>
      <c r="G56" s="40">
        <f t="shared" si="70"/>
        <v>483.54356052000003</v>
      </c>
      <c r="H56" s="40">
        <f t="shared" si="71"/>
        <v>449.86721632800004</v>
      </c>
      <c r="I56" s="40">
        <f t="shared" si="72"/>
        <v>419.23725195600002</v>
      </c>
      <c r="J56" s="40">
        <f t="shared" si="73"/>
        <v>416.19087213600005</v>
      </c>
      <c r="K56" s="40">
        <f t="shared" si="74"/>
        <v>413.19988104000004</v>
      </c>
      <c r="L56" s="21"/>
      <c r="M56" s="27"/>
      <c r="N56" s="27"/>
    </row>
    <row r="57" spans="1:14" ht="24" customHeight="1" x14ac:dyDescent="0.2">
      <c r="A57" s="22" t="s">
        <v>31</v>
      </c>
      <c r="B57" s="175" t="s">
        <v>468</v>
      </c>
      <c r="C57" s="175"/>
      <c r="D57" s="175"/>
      <c r="E57" s="23" t="s">
        <v>482</v>
      </c>
      <c r="F57" s="93">
        <v>788.52</v>
      </c>
      <c r="G57" s="40">
        <f t="shared" si="70"/>
        <v>688.37796000000003</v>
      </c>
      <c r="H57" s="40">
        <f t="shared" si="71"/>
        <v>640.43594399999995</v>
      </c>
      <c r="I57" s="40">
        <f t="shared" si="72"/>
        <v>596.83078799999998</v>
      </c>
      <c r="J57" s="40">
        <f t="shared" si="73"/>
        <v>592.49392799999998</v>
      </c>
      <c r="K57" s="40">
        <f t="shared" si="74"/>
        <v>588.23591999999996</v>
      </c>
      <c r="L57" s="21"/>
      <c r="M57" s="27"/>
      <c r="N57" s="27"/>
    </row>
    <row r="58" spans="1:14" ht="24" customHeight="1" x14ac:dyDescent="0.2">
      <c r="A58" s="22" t="s">
        <v>32</v>
      </c>
      <c r="B58" s="175" t="s">
        <v>469</v>
      </c>
      <c r="C58" s="175"/>
      <c r="D58" s="175"/>
      <c r="E58" s="23" t="s">
        <v>482</v>
      </c>
      <c r="F58" s="93">
        <v>554.75</v>
      </c>
      <c r="G58" s="40">
        <f t="shared" si="70"/>
        <v>484.29674999999997</v>
      </c>
      <c r="H58" s="40">
        <f t="shared" si="71"/>
        <v>450.56795</v>
      </c>
      <c r="I58" s="40">
        <f t="shared" si="72"/>
        <v>419.89027499999997</v>
      </c>
      <c r="J58" s="40">
        <f t="shared" si="73"/>
        <v>416.83915000000002</v>
      </c>
      <c r="K58" s="40">
        <f t="shared" si="74"/>
        <v>413.84350000000001</v>
      </c>
      <c r="L58" s="21"/>
      <c r="M58" s="27"/>
      <c r="N58" s="27"/>
    </row>
    <row r="59" spans="1:14" ht="24" customHeight="1" x14ac:dyDescent="0.2">
      <c r="A59" s="22" t="s">
        <v>853</v>
      </c>
      <c r="B59" s="175" t="s">
        <v>854</v>
      </c>
      <c r="C59" s="175"/>
      <c r="D59" s="175"/>
      <c r="E59" s="24" t="s">
        <v>851</v>
      </c>
      <c r="F59" s="93">
        <v>551</v>
      </c>
      <c r="G59" s="20">
        <f t="shared" si="70"/>
        <v>481.02300000000002</v>
      </c>
      <c r="H59" s="20">
        <f t="shared" si="71"/>
        <v>447.5222</v>
      </c>
      <c r="I59" s="20">
        <f t="shared" si="72"/>
        <v>417.05189999999999</v>
      </c>
      <c r="J59" s="20">
        <f t="shared" si="73"/>
        <v>414.02139999999997</v>
      </c>
      <c r="K59" s="20">
        <f t="shared" si="74"/>
        <v>411.04599999999999</v>
      </c>
      <c r="L59" s="21"/>
      <c r="M59" s="165"/>
      <c r="N59" s="165"/>
    </row>
    <row r="60" spans="1:14" ht="24" customHeight="1" x14ac:dyDescent="0.2">
      <c r="A60" s="22" t="s">
        <v>33</v>
      </c>
      <c r="B60" s="175" t="s">
        <v>490</v>
      </c>
      <c r="C60" s="175"/>
      <c r="D60" s="175"/>
      <c r="E60" s="23" t="s">
        <v>482</v>
      </c>
      <c r="F60" s="20">
        <v>324.56103999999999</v>
      </c>
      <c r="G60" s="40">
        <f t="shared" si="70"/>
        <v>283.34178792</v>
      </c>
      <c r="H60" s="40">
        <f t="shared" si="71"/>
        <v>263.608476688</v>
      </c>
      <c r="I60" s="40">
        <f t="shared" si="72"/>
        <v>245.66025117599997</v>
      </c>
      <c r="J60" s="40">
        <f t="shared" si="73"/>
        <v>243.87516545599999</v>
      </c>
      <c r="K60" s="40">
        <f t="shared" si="74"/>
        <v>242.12253584000001</v>
      </c>
      <c r="L60" s="21"/>
      <c r="M60" s="27"/>
      <c r="N60" s="27"/>
    </row>
    <row r="61" spans="1:14" ht="24" customHeight="1" x14ac:dyDescent="0.2">
      <c r="A61" s="29" t="s">
        <v>34</v>
      </c>
      <c r="B61" s="195" t="s">
        <v>489</v>
      </c>
      <c r="C61" s="195"/>
      <c r="D61" s="195"/>
      <c r="E61" s="30" t="s">
        <v>540</v>
      </c>
      <c r="F61" s="31">
        <v>351.80248</v>
      </c>
      <c r="G61" s="41">
        <f t="shared" si="70"/>
        <v>307.12356504000002</v>
      </c>
      <c r="H61" s="41">
        <f t="shared" si="71"/>
        <v>285.73397425600001</v>
      </c>
      <c r="I61" s="41">
        <f t="shared" si="72"/>
        <v>266.27929711199999</v>
      </c>
      <c r="J61" s="41">
        <f t="shared" si="73"/>
        <v>264.344383472</v>
      </c>
      <c r="K61" s="41">
        <f t="shared" si="74"/>
        <v>262.44465007999997</v>
      </c>
      <c r="L61" s="21"/>
      <c r="M61" s="27"/>
      <c r="N61" s="27"/>
    </row>
    <row r="62" spans="1:14" ht="24" customHeight="1" x14ac:dyDescent="0.2">
      <c r="A62" s="193" t="s">
        <v>35</v>
      </c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21"/>
      <c r="M62" s="27"/>
      <c r="N62" s="27"/>
    </row>
    <row r="63" spans="1:14" ht="24" customHeight="1" x14ac:dyDescent="0.2">
      <c r="A63" s="32">
        <v>1664</v>
      </c>
      <c r="B63" s="177" t="s">
        <v>473</v>
      </c>
      <c r="C63" s="177"/>
      <c r="D63" s="177"/>
      <c r="E63" s="23" t="s">
        <v>478</v>
      </c>
      <c r="F63" s="97">
        <v>838.77</v>
      </c>
      <c r="G63" s="42">
        <f t="shared" ref="G63:G90" si="80">SUM(F63-0.127*F63)</f>
        <v>732.24621000000002</v>
      </c>
      <c r="H63" s="42">
        <f t="shared" ref="H63:H90" si="81">SUM(F63-0.1878*F63)</f>
        <v>681.24899400000004</v>
      </c>
      <c r="I63" s="42">
        <f t="shared" ref="I63:I90" si="82">SUM(F63-0.2431*F63)</f>
        <v>634.86501299999998</v>
      </c>
      <c r="J63" s="42">
        <f t="shared" ref="J63:J90" si="83">SUM(F63-0.2486*F63)</f>
        <v>630.25177800000006</v>
      </c>
      <c r="K63" s="42">
        <f t="shared" ref="K63:K90" si="84">SUM(F63-0.254*F63)</f>
        <v>625.72241999999994</v>
      </c>
      <c r="L63" s="21"/>
      <c r="M63" s="27"/>
      <c r="N63" s="27"/>
    </row>
    <row r="64" spans="1:14" ht="24" customHeight="1" x14ac:dyDescent="0.2">
      <c r="A64" s="32">
        <v>1631</v>
      </c>
      <c r="B64" s="177" t="s">
        <v>497</v>
      </c>
      <c r="C64" s="177"/>
      <c r="D64" s="177"/>
      <c r="E64" s="34" t="s">
        <v>481</v>
      </c>
      <c r="F64" s="97">
        <v>557.72</v>
      </c>
      <c r="G64" s="42">
        <f t="shared" si="80"/>
        <v>486.88956000000002</v>
      </c>
      <c r="H64" s="42">
        <f t="shared" si="81"/>
        <v>452.98018400000001</v>
      </c>
      <c r="I64" s="42">
        <f t="shared" si="82"/>
        <v>422.13826800000004</v>
      </c>
      <c r="J64" s="42">
        <f t="shared" si="83"/>
        <v>419.07080800000006</v>
      </c>
      <c r="K64" s="42">
        <f t="shared" si="84"/>
        <v>416.05912000000001</v>
      </c>
      <c r="L64" s="21"/>
      <c r="M64" s="27"/>
      <c r="N64" s="27"/>
    </row>
    <row r="65" spans="1:14" ht="24" customHeight="1" x14ac:dyDescent="0.2">
      <c r="A65" s="32">
        <v>1633</v>
      </c>
      <c r="B65" s="177" t="s">
        <v>491</v>
      </c>
      <c r="C65" s="177"/>
      <c r="D65" s="177"/>
      <c r="E65" s="34" t="s">
        <v>481</v>
      </c>
      <c r="F65" s="97">
        <v>592.34</v>
      </c>
      <c r="G65" s="42">
        <f t="shared" si="80"/>
        <v>517.11282000000006</v>
      </c>
      <c r="H65" s="42">
        <f t="shared" si="81"/>
        <v>481.09854800000005</v>
      </c>
      <c r="I65" s="42">
        <f t="shared" si="82"/>
        <v>448.34214600000001</v>
      </c>
      <c r="J65" s="42">
        <f t="shared" si="83"/>
        <v>445.08427600000005</v>
      </c>
      <c r="K65" s="42">
        <f t="shared" si="84"/>
        <v>441.88564000000002</v>
      </c>
      <c r="L65" s="21"/>
      <c r="M65" s="27"/>
      <c r="N65" s="27"/>
    </row>
    <row r="66" spans="1:14" ht="24" customHeight="1" x14ac:dyDescent="0.2">
      <c r="A66" s="32">
        <v>1606</v>
      </c>
      <c r="B66" s="177" t="s">
        <v>745</v>
      </c>
      <c r="C66" s="177"/>
      <c r="D66" s="177"/>
      <c r="E66" s="24" t="s">
        <v>7</v>
      </c>
      <c r="F66" s="97">
        <v>653.38</v>
      </c>
      <c r="G66" s="42">
        <f t="shared" si="80"/>
        <v>570.40074000000004</v>
      </c>
      <c r="H66" s="42">
        <f t="shared" si="81"/>
        <v>530.67523600000004</v>
      </c>
      <c r="I66" s="42">
        <f t="shared" si="82"/>
        <v>494.54332199999999</v>
      </c>
      <c r="J66" s="42">
        <f t="shared" si="83"/>
        <v>490.94973200000004</v>
      </c>
      <c r="K66" s="42">
        <f t="shared" si="84"/>
        <v>487.42147999999997</v>
      </c>
      <c r="L66" s="21"/>
      <c r="M66" s="27"/>
      <c r="N66" s="27"/>
    </row>
    <row r="67" spans="1:14" ht="24" customHeight="1" x14ac:dyDescent="0.2">
      <c r="A67" s="32">
        <v>16001</v>
      </c>
      <c r="B67" s="177" t="s">
        <v>494</v>
      </c>
      <c r="C67" s="177"/>
      <c r="D67" s="177"/>
      <c r="E67" s="34" t="s">
        <v>481</v>
      </c>
      <c r="F67" s="97">
        <v>526.04</v>
      </c>
      <c r="G67" s="42">
        <f t="shared" si="80"/>
        <v>459.23291999999998</v>
      </c>
      <c r="H67" s="42">
        <f t="shared" si="81"/>
        <v>427.24968799999999</v>
      </c>
      <c r="I67" s="42">
        <f t="shared" si="82"/>
        <v>398.15967599999999</v>
      </c>
      <c r="J67" s="42">
        <f t="shared" si="83"/>
        <v>395.26645599999995</v>
      </c>
      <c r="K67" s="42">
        <f t="shared" si="84"/>
        <v>392.42583999999999</v>
      </c>
      <c r="L67" s="21"/>
      <c r="M67" s="27"/>
      <c r="N67" s="27"/>
    </row>
    <row r="68" spans="1:14" ht="24" customHeight="1" x14ac:dyDescent="0.2">
      <c r="A68" s="43">
        <v>1613315</v>
      </c>
      <c r="B68" s="177" t="s">
        <v>497</v>
      </c>
      <c r="C68" s="177"/>
      <c r="D68" s="177"/>
      <c r="E68" s="34" t="s">
        <v>541</v>
      </c>
      <c r="F68" s="97">
        <v>619.96</v>
      </c>
      <c r="G68" s="42">
        <f t="shared" si="80"/>
        <v>541.22508000000005</v>
      </c>
      <c r="H68" s="42">
        <f t="shared" si="81"/>
        <v>503.53151200000002</v>
      </c>
      <c r="I68" s="42">
        <f t="shared" si="82"/>
        <v>469.24772400000006</v>
      </c>
      <c r="J68" s="42">
        <f t="shared" si="83"/>
        <v>465.83794399999999</v>
      </c>
      <c r="K68" s="42">
        <f t="shared" si="84"/>
        <v>462.49016000000006</v>
      </c>
      <c r="L68" s="21"/>
      <c r="M68" s="27"/>
      <c r="N68" s="27"/>
    </row>
    <row r="69" spans="1:14" ht="24" customHeight="1" x14ac:dyDescent="0.2">
      <c r="A69" s="32">
        <v>1628</v>
      </c>
      <c r="B69" s="177" t="s">
        <v>448</v>
      </c>
      <c r="C69" s="177"/>
      <c r="D69" s="177"/>
      <c r="E69" s="34" t="s">
        <v>481</v>
      </c>
      <c r="F69" s="98">
        <v>650.34</v>
      </c>
      <c r="G69" s="40">
        <f t="shared" si="80"/>
        <v>567.74682000000007</v>
      </c>
      <c r="H69" s="40">
        <f t="shared" si="81"/>
        <v>528.20614799999998</v>
      </c>
      <c r="I69" s="40">
        <f t="shared" si="82"/>
        <v>492.242346</v>
      </c>
      <c r="J69" s="40">
        <f t="shared" si="83"/>
        <v>488.66547600000001</v>
      </c>
      <c r="K69" s="40">
        <f t="shared" si="84"/>
        <v>485.15364</v>
      </c>
      <c r="L69" s="21"/>
      <c r="M69" s="27"/>
      <c r="N69" s="27"/>
    </row>
    <row r="70" spans="1:14" ht="24" customHeight="1" x14ac:dyDescent="0.2">
      <c r="A70" s="22" t="s">
        <v>36</v>
      </c>
      <c r="B70" s="175" t="s">
        <v>413</v>
      </c>
      <c r="C70" s="175"/>
      <c r="D70" s="175"/>
      <c r="E70" s="24" t="s">
        <v>7</v>
      </c>
      <c r="F70" s="93">
        <v>1209</v>
      </c>
      <c r="G70" s="20">
        <f t="shared" si="80"/>
        <v>1055.4569999999999</v>
      </c>
      <c r="H70" s="20">
        <f t="shared" si="81"/>
        <v>981.94979999999998</v>
      </c>
      <c r="I70" s="20">
        <f t="shared" si="82"/>
        <v>915.09209999999996</v>
      </c>
      <c r="J70" s="20">
        <f t="shared" si="83"/>
        <v>908.44260000000008</v>
      </c>
      <c r="K70" s="20">
        <f t="shared" si="84"/>
        <v>901.91399999999999</v>
      </c>
      <c r="L70" s="21"/>
      <c r="M70" s="27"/>
      <c r="N70" s="27"/>
    </row>
    <row r="71" spans="1:14" ht="24" customHeight="1" x14ac:dyDescent="0.2">
      <c r="A71" s="32">
        <v>1636</v>
      </c>
      <c r="B71" s="172" t="s">
        <v>498</v>
      </c>
      <c r="C71" s="172"/>
      <c r="D71" s="172"/>
      <c r="E71" s="23" t="s">
        <v>482</v>
      </c>
      <c r="F71" s="98">
        <v>833.39</v>
      </c>
      <c r="G71" s="40">
        <f t="shared" si="80"/>
        <v>727.54946999999993</v>
      </c>
      <c r="H71" s="40">
        <f t="shared" si="81"/>
        <v>676.87935800000002</v>
      </c>
      <c r="I71" s="40">
        <f t="shared" si="82"/>
        <v>630.79289099999994</v>
      </c>
      <c r="J71" s="40">
        <f t="shared" si="83"/>
        <v>626.20924600000001</v>
      </c>
      <c r="K71" s="40">
        <f t="shared" si="84"/>
        <v>621.70893999999998</v>
      </c>
      <c r="L71" s="21"/>
      <c r="M71" s="27"/>
      <c r="N71" s="27"/>
    </row>
    <row r="72" spans="1:14" ht="24" customHeight="1" x14ac:dyDescent="0.2">
      <c r="A72" s="32">
        <v>161240</v>
      </c>
      <c r="B72" s="172" t="s">
        <v>746</v>
      </c>
      <c r="C72" s="172"/>
      <c r="D72" s="172"/>
      <c r="E72" s="23" t="s">
        <v>482</v>
      </c>
      <c r="F72" s="98">
        <v>811.61</v>
      </c>
      <c r="G72" s="40">
        <f t="shared" si="80"/>
        <v>708.53552999999999</v>
      </c>
      <c r="H72" s="40">
        <f t="shared" si="81"/>
        <v>659.18964200000005</v>
      </c>
      <c r="I72" s="40">
        <f t="shared" si="82"/>
        <v>614.30760899999996</v>
      </c>
      <c r="J72" s="40">
        <f t="shared" si="83"/>
        <v>609.84375399999999</v>
      </c>
      <c r="K72" s="40">
        <f t="shared" si="84"/>
        <v>605.46105999999997</v>
      </c>
      <c r="L72" s="21"/>
      <c r="M72" s="27"/>
      <c r="N72" s="27"/>
    </row>
    <row r="73" spans="1:14" ht="24" customHeight="1" x14ac:dyDescent="0.2">
      <c r="A73" s="32">
        <v>1675</v>
      </c>
      <c r="B73" s="172" t="s">
        <v>747</v>
      </c>
      <c r="C73" s="172"/>
      <c r="D73" s="172"/>
      <c r="E73" s="23" t="s">
        <v>482</v>
      </c>
      <c r="F73" s="98">
        <v>865.16</v>
      </c>
      <c r="G73" s="40">
        <f t="shared" si="80"/>
        <v>755.28467999999998</v>
      </c>
      <c r="H73" s="40">
        <f t="shared" si="81"/>
        <v>702.682952</v>
      </c>
      <c r="I73" s="40">
        <f t="shared" si="82"/>
        <v>654.83960400000001</v>
      </c>
      <c r="J73" s="40">
        <f t="shared" si="83"/>
        <v>650.08122400000002</v>
      </c>
      <c r="K73" s="40">
        <f t="shared" si="84"/>
        <v>645.40935999999999</v>
      </c>
      <c r="L73" s="21"/>
      <c r="M73" s="27"/>
      <c r="N73" s="27"/>
    </row>
    <row r="74" spans="1:14" ht="24" customHeight="1" x14ac:dyDescent="0.2">
      <c r="A74" s="32">
        <v>55551675</v>
      </c>
      <c r="B74" s="172" t="s">
        <v>747</v>
      </c>
      <c r="C74" s="172"/>
      <c r="D74" s="172"/>
      <c r="E74" s="24" t="s">
        <v>7</v>
      </c>
      <c r="F74" s="98">
        <v>906.51</v>
      </c>
      <c r="G74" s="40">
        <f t="shared" ref="G74" si="85">SUM(F74-0.127*F74)</f>
        <v>791.38323000000003</v>
      </c>
      <c r="H74" s="40">
        <f t="shared" ref="H74" si="86">SUM(F74-0.1878*F74)</f>
        <v>736.26742200000001</v>
      </c>
      <c r="I74" s="40">
        <f t="shared" ref="I74" si="87">SUM(F74-0.2431*F74)</f>
        <v>686.13741900000002</v>
      </c>
      <c r="J74" s="40">
        <f t="shared" ref="J74" si="88">SUM(F74-0.2486*F74)</f>
        <v>681.151614</v>
      </c>
      <c r="K74" s="40">
        <f t="shared" ref="K74" si="89">SUM(F74-0.254*F74)</f>
        <v>676.25646000000006</v>
      </c>
      <c r="L74" s="21"/>
      <c r="M74" s="144"/>
      <c r="N74" s="144"/>
    </row>
    <row r="75" spans="1:14" ht="24" customHeight="1" x14ac:dyDescent="0.2">
      <c r="A75" s="32">
        <v>55500025</v>
      </c>
      <c r="B75" s="172" t="s">
        <v>771</v>
      </c>
      <c r="C75" s="172"/>
      <c r="D75" s="172"/>
      <c r="E75" s="24" t="s">
        <v>7</v>
      </c>
      <c r="F75" s="98">
        <v>910.26</v>
      </c>
      <c r="G75" s="40">
        <f t="shared" ref="G75" si="90">SUM(F75-0.127*F75)</f>
        <v>794.65697999999998</v>
      </c>
      <c r="H75" s="40">
        <f t="shared" ref="H75" si="91">SUM(F75-0.1878*F75)</f>
        <v>739.31317200000001</v>
      </c>
      <c r="I75" s="40">
        <f t="shared" ref="I75" si="92">SUM(F75-0.2431*F75)</f>
        <v>688.97579399999995</v>
      </c>
      <c r="J75" s="40">
        <f t="shared" ref="J75" si="93">SUM(F75-0.2486*F75)</f>
        <v>683.96936400000004</v>
      </c>
      <c r="K75" s="40">
        <f t="shared" ref="K75" si="94">SUM(F75-0.254*F75)</f>
        <v>679.05395999999996</v>
      </c>
      <c r="L75" s="21"/>
      <c r="M75" s="145"/>
      <c r="N75" s="145"/>
    </row>
    <row r="76" spans="1:14" ht="24" customHeight="1" x14ac:dyDescent="0.2">
      <c r="A76" s="32">
        <v>55500030</v>
      </c>
      <c r="B76" s="172" t="s">
        <v>833</v>
      </c>
      <c r="C76" s="172"/>
      <c r="D76" s="172"/>
      <c r="E76" s="24" t="s">
        <v>7</v>
      </c>
      <c r="F76" s="98">
        <v>909.02</v>
      </c>
      <c r="G76" s="40">
        <f t="shared" ref="G76:G77" si="95">SUM(F76-0.127*F76)</f>
        <v>793.57446000000004</v>
      </c>
      <c r="H76" s="40">
        <f t="shared" ref="H76:H77" si="96">SUM(F76-0.1878*F76)</f>
        <v>738.30604399999993</v>
      </c>
      <c r="I76" s="40">
        <f t="shared" ref="I76:I77" si="97">SUM(F76-0.2431*F76)</f>
        <v>688.037238</v>
      </c>
      <c r="J76" s="40">
        <f t="shared" ref="J76:J77" si="98">SUM(F76-0.2486*F76)</f>
        <v>683.03762800000004</v>
      </c>
      <c r="K76" s="40">
        <f t="shared" ref="K76:K77" si="99">SUM(F76-0.254*F76)</f>
        <v>678.12891999999999</v>
      </c>
      <c r="L76" s="21"/>
      <c r="M76" s="155"/>
      <c r="N76" s="155"/>
    </row>
    <row r="77" spans="1:14" ht="24" customHeight="1" x14ac:dyDescent="0.2">
      <c r="A77" s="32">
        <v>55500035</v>
      </c>
      <c r="B77" s="172" t="s">
        <v>832</v>
      </c>
      <c r="C77" s="172"/>
      <c r="D77" s="172"/>
      <c r="E77" s="24" t="s">
        <v>7</v>
      </c>
      <c r="F77" s="98">
        <v>879.67</v>
      </c>
      <c r="G77" s="40">
        <f t="shared" si="95"/>
        <v>767.95191</v>
      </c>
      <c r="H77" s="40">
        <f t="shared" si="96"/>
        <v>714.46797399999991</v>
      </c>
      <c r="I77" s="40">
        <f t="shared" si="97"/>
        <v>665.82222299999989</v>
      </c>
      <c r="J77" s="40">
        <f t="shared" si="98"/>
        <v>660.98403799999994</v>
      </c>
      <c r="K77" s="40">
        <f t="shared" si="99"/>
        <v>656.23381999999992</v>
      </c>
      <c r="L77" s="21"/>
      <c r="M77" s="155"/>
      <c r="N77" s="155"/>
    </row>
    <row r="78" spans="1:14" ht="24" customHeight="1" x14ac:dyDescent="0.2">
      <c r="A78" s="32">
        <v>55500055</v>
      </c>
      <c r="B78" s="172" t="s">
        <v>849</v>
      </c>
      <c r="C78" s="172"/>
      <c r="D78" s="172"/>
      <c r="E78" s="24" t="s">
        <v>7</v>
      </c>
      <c r="F78" s="98">
        <v>926.85</v>
      </c>
      <c r="G78" s="40">
        <f t="shared" ref="G78" si="100">SUM(F78-0.127*F78)</f>
        <v>809.14004999999997</v>
      </c>
      <c r="H78" s="40">
        <f t="shared" ref="H78" si="101">SUM(F78-0.1878*F78)</f>
        <v>752.78756999999996</v>
      </c>
      <c r="I78" s="40">
        <f t="shared" ref="I78" si="102">SUM(F78-0.2431*F78)</f>
        <v>701.53276500000004</v>
      </c>
      <c r="J78" s="40">
        <f t="shared" ref="J78" si="103">SUM(F78-0.2486*F78)</f>
        <v>696.43509000000006</v>
      </c>
      <c r="K78" s="40">
        <f t="shared" ref="K78" si="104">SUM(F78-0.254*F78)</f>
        <v>691.43010000000004</v>
      </c>
      <c r="L78" s="21"/>
      <c r="M78" s="162"/>
      <c r="N78" s="162"/>
    </row>
    <row r="79" spans="1:14" ht="24" customHeight="1" x14ac:dyDescent="0.2">
      <c r="A79" s="22" t="s">
        <v>37</v>
      </c>
      <c r="B79" s="175" t="s">
        <v>748</v>
      </c>
      <c r="C79" s="175"/>
      <c r="D79" s="175"/>
      <c r="E79" s="24" t="s">
        <v>7</v>
      </c>
      <c r="F79" s="98">
        <v>864.85</v>
      </c>
      <c r="G79" s="40">
        <f t="shared" si="80"/>
        <v>755.01405</v>
      </c>
      <c r="H79" s="40">
        <f t="shared" si="81"/>
        <v>702.43117000000007</v>
      </c>
      <c r="I79" s="40">
        <f t="shared" si="82"/>
        <v>654.60496499999999</v>
      </c>
      <c r="J79" s="40">
        <f t="shared" si="83"/>
        <v>649.84829000000002</v>
      </c>
      <c r="K79" s="40">
        <f t="shared" si="84"/>
        <v>645.17809999999997</v>
      </c>
      <c r="L79" s="21"/>
      <c r="M79" s="27"/>
      <c r="N79" s="27"/>
    </row>
    <row r="80" spans="1:14" ht="24" customHeight="1" x14ac:dyDescent="0.2">
      <c r="A80" s="22" t="s">
        <v>38</v>
      </c>
      <c r="B80" s="175" t="s">
        <v>749</v>
      </c>
      <c r="C80" s="175"/>
      <c r="D80" s="175"/>
      <c r="E80" s="24" t="s">
        <v>456</v>
      </c>
      <c r="F80" s="98">
        <v>979.47</v>
      </c>
      <c r="G80" s="40">
        <f t="shared" si="80"/>
        <v>855.07731000000001</v>
      </c>
      <c r="H80" s="40">
        <f t="shared" si="81"/>
        <v>795.52553399999999</v>
      </c>
      <c r="I80" s="40">
        <f t="shared" si="82"/>
        <v>741.36084300000005</v>
      </c>
      <c r="J80" s="40">
        <f t="shared" si="83"/>
        <v>735.97375800000009</v>
      </c>
      <c r="K80" s="40">
        <f t="shared" si="84"/>
        <v>730.68462</v>
      </c>
      <c r="L80" s="21"/>
      <c r="M80" s="27"/>
      <c r="N80" s="27"/>
    </row>
    <row r="81" spans="1:14" ht="24" customHeight="1" x14ac:dyDescent="0.2">
      <c r="A81" s="22" t="s">
        <v>814</v>
      </c>
      <c r="B81" s="175" t="s">
        <v>815</v>
      </c>
      <c r="C81" s="175"/>
      <c r="D81" s="175"/>
      <c r="E81" s="24" t="s">
        <v>456</v>
      </c>
      <c r="F81" s="98">
        <v>742.48</v>
      </c>
      <c r="G81" s="40">
        <f t="shared" ref="G81" si="105">SUM(F81-0.127*F81)</f>
        <v>648.18504000000007</v>
      </c>
      <c r="H81" s="40">
        <f t="shared" ref="H81" si="106">SUM(F81-0.1878*F81)</f>
        <v>603.04225599999995</v>
      </c>
      <c r="I81" s="40">
        <f t="shared" ref="I81" si="107">SUM(F81-0.2431*F81)</f>
        <v>561.98311200000001</v>
      </c>
      <c r="J81" s="40">
        <f t="shared" ref="J81" si="108">SUM(F81-0.2486*F81)</f>
        <v>557.89947200000006</v>
      </c>
      <c r="K81" s="40">
        <f t="shared" ref="K81" si="109">SUM(F81-0.254*F81)</f>
        <v>553.89008000000001</v>
      </c>
      <c r="L81" s="21"/>
      <c r="M81" s="152"/>
      <c r="N81" s="152"/>
    </row>
    <row r="82" spans="1:14" ht="24" customHeight="1" x14ac:dyDescent="0.2">
      <c r="A82" s="22" t="s">
        <v>39</v>
      </c>
      <c r="B82" s="175" t="s">
        <v>747</v>
      </c>
      <c r="C82" s="175"/>
      <c r="D82" s="175"/>
      <c r="E82" s="24" t="s">
        <v>479</v>
      </c>
      <c r="F82" s="93">
        <v>867.08</v>
      </c>
      <c r="G82" s="20">
        <f t="shared" si="80"/>
        <v>756.96084000000008</v>
      </c>
      <c r="H82" s="20">
        <f t="shared" si="81"/>
        <v>704.24237600000004</v>
      </c>
      <c r="I82" s="20">
        <f t="shared" si="82"/>
        <v>656.29285200000004</v>
      </c>
      <c r="J82" s="20">
        <f t="shared" si="83"/>
        <v>651.52391200000011</v>
      </c>
      <c r="K82" s="20">
        <f t="shared" si="84"/>
        <v>646.84168</v>
      </c>
      <c r="L82" s="21"/>
      <c r="M82" s="27"/>
      <c r="N82" s="27"/>
    </row>
    <row r="83" spans="1:14" ht="24" customHeight="1" x14ac:dyDescent="0.2">
      <c r="A83" s="22" t="s">
        <v>841</v>
      </c>
      <c r="B83" s="175" t="s">
        <v>747</v>
      </c>
      <c r="C83" s="175"/>
      <c r="D83" s="175"/>
      <c r="E83" s="24" t="s">
        <v>479</v>
      </c>
      <c r="F83" s="93">
        <v>629.82000000000005</v>
      </c>
      <c r="G83" s="20">
        <f t="shared" ref="G83" si="110">SUM(F83-0.127*F83)</f>
        <v>549.83285999999998</v>
      </c>
      <c r="H83" s="20">
        <f t="shared" ref="H83" si="111">SUM(F83-0.1878*F83)</f>
        <v>511.53980400000006</v>
      </c>
      <c r="I83" s="20">
        <f t="shared" ref="I83" si="112">SUM(F83-0.2431*F83)</f>
        <v>476.71075800000006</v>
      </c>
      <c r="J83" s="20">
        <f t="shared" ref="J83" si="113">SUM(F83-0.2486*F83)</f>
        <v>473.24674800000003</v>
      </c>
      <c r="K83" s="20">
        <f t="shared" ref="K83" si="114">SUM(F83-0.254*F83)</f>
        <v>469.84572000000003</v>
      </c>
      <c r="L83" s="21"/>
      <c r="M83" s="160"/>
      <c r="N83" s="160"/>
    </row>
    <row r="84" spans="1:14" ht="24" customHeight="1" x14ac:dyDescent="0.2">
      <c r="A84" s="22" t="s">
        <v>40</v>
      </c>
      <c r="B84" s="175" t="s">
        <v>750</v>
      </c>
      <c r="C84" s="175"/>
      <c r="D84" s="175"/>
      <c r="E84" s="24" t="s">
        <v>460</v>
      </c>
      <c r="F84" s="40">
        <v>1039.8800000000001</v>
      </c>
      <c r="G84" s="40">
        <f t="shared" si="80"/>
        <v>907.81524000000013</v>
      </c>
      <c r="H84" s="40">
        <f t="shared" si="81"/>
        <v>844.59053600000016</v>
      </c>
      <c r="I84" s="40">
        <f t="shared" si="82"/>
        <v>787.08517200000006</v>
      </c>
      <c r="J84" s="40">
        <f t="shared" si="83"/>
        <v>781.36583200000007</v>
      </c>
      <c r="K84" s="40">
        <f t="shared" si="84"/>
        <v>775.75048000000015</v>
      </c>
      <c r="L84" s="21"/>
      <c r="M84" s="27"/>
      <c r="N84" s="27"/>
    </row>
    <row r="85" spans="1:14" ht="24" customHeight="1" x14ac:dyDescent="0.2">
      <c r="A85" s="22" t="s">
        <v>41</v>
      </c>
      <c r="B85" s="175" t="s">
        <v>512</v>
      </c>
      <c r="C85" s="175"/>
      <c r="D85" s="175"/>
      <c r="E85" s="23" t="s">
        <v>478</v>
      </c>
      <c r="F85" s="93">
        <v>778.09</v>
      </c>
      <c r="G85" s="20">
        <f t="shared" si="80"/>
        <v>679.27257000000009</v>
      </c>
      <c r="H85" s="20">
        <f t="shared" si="81"/>
        <v>631.964698</v>
      </c>
      <c r="I85" s="20">
        <f t="shared" si="82"/>
        <v>588.93632100000002</v>
      </c>
      <c r="J85" s="20">
        <f t="shared" si="83"/>
        <v>584.65682600000002</v>
      </c>
      <c r="K85" s="20">
        <f t="shared" si="84"/>
        <v>580.45514000000003</v>
      </c>
      <c r="L85" s="21"/>
      <c r="M85" s="27"/>
      <c r="N85" s="27"/>
    </row>
    <row r="86" spans="1:14" ht="24" customHeight="1" x14ac:dyDescent="0.2">
      <c r="A86" s="22" t="s">
        <v>42</v>
      </c>
      <c r="B86" s="175" t="s">
        <v>513</v>
      </c>
      <c r="C86" s="175"/>
      <c r="D86" s="175"/>
      <c r="E86" s="23" t="s">
        <v>478</v>
      </c>
      <c r="F86" s="93">
        <v>758.25</v>
      </c>
      <c r="G86" s="20">
        <f t="shared" si="80"/>
        <v>661.95225000000005</v>
      </c>
      <c r="H86" s="20">
        <f t="shared" si="81"/>
        <v>615.85064999999997</v>
      </c>
      <c r="I86" s="20">
        <f t="shared" si="82"/>
        <v>573.91942500000005</v>
      </c>
      <c r="J86" s="20">
        <f t="shared" si="83"/>
        <v>569.74905000000001</v>
      </c>
      <c r="K86" s="20">
        <f t="shared" si="84"/>
        <v>565.65449999999998</v>
      </c>
      <c r="L86" s="21"/>
      <c r="M86" s="27"/>
      <c r="N86" s="27"/>
    </row>
    <row r="87" spans="1:14" ht="24" customHeight="1" x14ac:dyDescent="0.2">
      <c r="A87" s="22" t="s">
        <v>43</v>
      </c>
      <c r="B87" s="175" t="s">
        <v>521</v>
      </c>
      <c r="C87" s="175"/>
      <c r="D87" s="175"/>
      <c r="E87" s="23" t="s">
        <v>478</v>
      </c>
      <c r="F87" s="93">
        <v>725.63</v>
      </c>
      <c r="G87" s="20">
        <f t="shared" si="80"/>
        <v>633.47498999999993</v>
      </c>
      <c r="H87" s="20">
        <f t="shared" si="81"/>
        <v>589.35668599999997</v>
      </c>
      <c r="I87" s="20">
        <f t="shared" si="82"/>
        <v>549.22934699999996</v>
      </c>
      <c r="J87" s="20">
        <f t="shared" si="83"/>
        <v>545.238382</v>
      </c>
      <c r="K87" s="20">
        <f t="shared" si="84"/>
        <v>541.31997999999999</v>
      </c>
      <c r="L87" s="21"/>
      <c r="M87" s="27"/>
      <c r="N87" s="27"/>
    </row>
    <row r="88" spans="1:14" ht="24" customHeight="1" x14ac:dyDescent="0.2">
      <c r="A88" s="22" t="s">
        <v>44</v>
      </c>
      <c r="B88" s="175" t="s">
        <v>524</v>
      </c>
      <c r="C88" s="175"/>
      <c r="D88" s="175"/>
      <c r="E88" s="23" t="s">
        <v>478</v>
      </c>
      <c r="F88" s="93">
        <v>807.7</v>
      </c>
      <c r="G88" s="20">
        <f t="shared" si="80"/>
        <v>705.12210000000005</v>
      </c>
      <c r="H88" s="20">
        <f t="shared" si="81"/>
        <v>656.01394000000005</v>
      </c>
      <c r="I88" s="20">
        <f t="shared" si="82"/>
        <v>611.34813000000008</v>
      </c>
      <c r="J88" s="20">
        <f t="shared" si="83"/>
        <v>606.90578000000005</v>
      </c>
      <c r="K88" s="20">
        <f t="shared" si="84"/>
        <v>602.54420000000005</v>
      </c>
      <c r="L88" s="21"/>
      <c r="M88" s="27"/>
      <c r="N88" s="27"/>
    </row>
    <row r="89" spans="1:14" ht="24" customHeight="1" x14ac:dyDescent="0.2">
      <c r="A89" s="22" t="s">
        <v>45</v>
      </c>
      <c r="B89" s="175" t="s">
        <v>751</v>
      </c>
      <c r="C89" s="175"/>
      <c r="D89" s="175"/>
      <c r="E89" s="44" t="s">
        <v>462</v>
      </c>
      <c r="F89" s="98">
        <v>1322.8407999999999</v>
      </c>
      <c r="G89" s="40">
        <f t="shared" si="80"/>
        <v>1154.8400184</v>
      </c>
      <c r="H89" s="40">
        <f t="shared" si="81"/>
        <v>1074.41129776</v>
      </c>
      <c r="I89" s="40">
        <f t="shared" si="82"/>
        <v>1001.2582015199999</v>
      </c>
      <c r="J89" s="40">
        <f t="shared" si="83"/>
        <v>993.98257711999997</v>
      </c>
      <c r="K89" s="40">
        <f t="shared" si="84"/>
        <v>986.83923679999998</v>
      </c>
      <c r="L89" s="21"/>
      <c r="M89" s="27"/>
      <c r="N89" s="27"/>
    </row>
    <row r="90" spans="1:14" ht="24" customHeight="1" x14ac:dyDescent="0.2">
      <c r="A90" s="22" t="s">
        <v>855</v>
      </c>
      <c r="B90" s="175" t="s">
        <v>856</v>
      </c>
      <c r="C90" s="175"/>
      <c r="D90" s="175"/>
      <c r="E90" s="24" t="s">
        <v>851</v>
      </c>
      <c r="F90" s="93">
        <v>837.57</v>
      </c>
      <c r="G90" s="20">
        <f t="shared" si="80"/>
        <v>731.19861000000003</v>
      </c>
      <c r="H90" s="20">
        <f t="shared" si="81"/>
        <v>680.27435400000002</v>
      </c>
      <c r="I90" s="20">
        <f t="shared" si="82"/>
        <v>633.95673299999999</v>
      </c>
      <c r="J90" s="20">
        <f t="shared" si="83"/>
        <v>629.35009800000012</v>
      </c>
      <c r="K90" s="20">
        <f t="shared" si="84"/>
        <v>624.82722000000001</v>
      </c>
      <c r="L90" s="21"/>
      <c r="M90" s="166"/>
      <c r="N90" s="166"/>
    </row>
    <row r="91" spans="1:14" ht="24" customHeight="1" x14ac:dyDescent="0.2">
      <c r="A91" s="193" t="s">
        <v>700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21"/>
      <c r="M91" s="27"/>
      <c r="N91" s="27"/>
    </row>
    <row r="92" spans="1:14" ht="24" customHeight="1" x14ac:dyDescent="0.2">
      <c r="A92" s="37" t="s">
        <v>46</v>
      </c>
      <c r="B92" s="177" t="s">
        <v>470</v>
      </c>
      <c r="C92" s="177"/>
      <c r="D92" s="177"/>
      <c r="E92" s="34" t="s">
        <v>483</v>
      </c>
      <c r="F92" s="198">
        <v>360</v>
      </c>
      <c r="G92" s="198"/>
      <c r="H92" s="198"/>
      <c r="I92" s="198"/>
      <c r="J92" s="198"/>
      <c r="K92" s="198"/>
      <c r="L92" s="198" t="s">
        <v>47</v>
      </c>
      <c r="M92" s="198"/>
      <c r="N92" s="27"/>
    </row>
    <row r="93" spans="1:14" ht="24" customHeight="1" x14ac:dyDescent="0.2">
      <c r="A93" s="22" t="s">
        <v>48</v>
      </c>
      <c r="B93" s="175" t="s">
        <v>526</v>
      </c>
      <c r="C93" s="175"/>
      <c r="D93" s="175"/>
      <c r="E93" s="24" t="s">
        <v>479</v>
      </c>
      <c r="F93" s="40">
        <v>1291.1600000000001</v>
      </c>
      <c r="G93" s="40">
        <f t="shared" ref="G93:G94" si="115">SUM(F93-0.127*F93)</f>
        <v>1127.1826800000001</v>
      </c>
      <c r="H93" s="40">
        <f t="shared" ref="H93:H94" si="116">SUM(F93-0.1878*F93)</f>
        <v>1048.6801520000001</v>
      </c>
      <c r="I93" s="40">
        <f t="shared" ref="I93:I94" si="117">SUM(F93-0.2431*F93)</f>
        <v>977.27900399999999</v>
      </c>
      <c r="J93" s="40">
        <f t="shared" ref="J93:J94" si="118">SUM(F93-0.2486*F93)</f>
        <v>970.17762400000015</v>
      </c>
      <c r="K93" s="40">
        <f t="shared" ref="K93:K94" si="119">SUM(F93-0.254*F93)</f>
        <v>963.20536000000004</v>
      </c>
      <c r="L93" s="21"/>
      <c r="M93" s="27"/>
      <c r="N93" s="27"/>
    </row>
    <row r="94" spans="1:14" ht="24" customHeight="1" x14ac:dyDescent="0.2">
      <c r="A94" s="22" t="s">
        <v>49</v>
      </c>
      <c r="B94" s="175" t="s">
        <v>527</v>
      </c>
      <c r="C94" s="175"/>
      <c r="D94" s="175"/>
      <c r="E94" s="24" t="s">
        <v>7</v>
      </c>
      <c r="F94" s="40">
        <v>1310.6199999999999</v>
      </c>
      <c r="G94" s="40">
        <f t="shared" si="115"/>
        <v>1144.1712599999998</v>
      </c>
      <c r="H94" s="40">
        <f t="shared" si="116"/>
        <v>1064.4855639999998</v>
      </c>
      <c r="I94" s="40">
        <f t="shared" si="117"/>
        <v>992.0082779999999</v>
      </c>
      <c r="J94" s="40">
        <f t="shared" si="118"/>
        <v>984.79986799999995</v>
      </c>
      <c r="K94" s="40">
        <f t="shared" si="119"/>
        <v>977.72251999999992</v>
      </c>
      <c r="L94" s="21"/>
      <c r="M94" s="27"/>
      <c r="N94" s="27"/>
    </row>
    <row r="95" spans="1:14" ht="24" customHeight="1" x14ac:dyDescent="0.2">
      <c r="A95" s="122" t="s">
        <v>50</v>
      </c>
      <c r="B95" s="197" t="s">
        <v>528</v>
      </c>
      <c r="C95" s="197"/>
      <c r="D95" s="197"/>
      <c r="E95" s="123" t="s">
        <v>7</v>
      </c>
      <c r="F95" s="124">
        <v>1031.25</v>
      </c>
      <c r="G95" s="124">
        <v>966.04</v>
      </c>
      <c r="H95" s="124">
        <v>966.04</v>
      </c>
      <c r="I95" s="124">
        <v>966.04</v>
      </c>
      <c r="J95" s="124">
        <v>966.04</v>
      </c>
      <c r="K95" s="124">
        <v>966.04</v>
      </c>
      <c r="L95" s="21"/>
      <c r="M95" s="27"/>
      <c r="N95" s="27"/>
    </row>
    <row r="96" spans="1:14" ht="24" customHeight="1" x14ac:dyDescent="0.2">
      <c r="A96" s="22" t="s">
        <v>302</v>
      </c>
      <c r="B96" s="175" t="s">
        <v>525</v>
      </c>
      <c r="C96" s="175"/>
      <c r="D96" s="175"/>
      <c r="E96" s="24" t="s">
        <v>479</v>
      </c>
      <c r="F96" s="40">
        <v>815</v>
      </c>
      <c r="G96" s="40">
        <f t="shared" ref="G96" si="120">SUM(F96-0.127*F96)</f>
        <v>711.495</v>
      </c>
      <c r="H96" s="40">
        <f t="shared" ref="H96" si="121">SUM(F96-0.1878*F96)</f>
        <v>661.94299999999998</v>
      </c>
      <c r="I96" s="40">
        <f t="shared" ref="I96" si="122">SUM(F96-0.2431*F96)</f>
        <v>616.87349999999992</v>
      </c>
      <c r="J96" s="40">
        <f t="shared" ref="J96" si="123">SUM(F96-0.2486*F96)</f>
        <v>612.39100000000008</v>
      </c>
      <c r="K96" s="40">
        <f t="shared" ref="K96" si="124">SUM(F96-0.254*F96)</f>
        <v>607.99</v>
      </c>
      <c r="L96" s="21"/>
      <c r="M96" s="104"/>
      <c r="N96" s="104"/>
    </row>
    <row r="97" spans="1:14" ht="24" customHeight="1" x14ac:dyDescent="0.2">
      <c r="A97" s="22" t="s">
        <v>303</v>
      </c>
      <c r="B97" s="183" t="s">
        <v>529</v>
      </c>
      <c r="C97" s="184"/>
      <c r="D97" s="185"/>
      <c r="E97" s="34" t="s">
        <v>483</v>
      </c>
      <c r="F97" s="40">
        <v>510.3</v>
      </c>
      <c r="G97" s="40">
        <f>SUM(F97-0.0904*F97)</f>
        <v>464.16888</v>
      </c>
      <c r="H97" s="40">
        <f>SUM(F97-0.135*F97)</f>
        <v>441.40949999999998</v>
      </c>
      <c r="I97" s="40">
        <f>SUM(F97-0.14*F97)</f>
        <v>438.858</v>
      </c>
      <c r="J97" s="40">
        <f>SUM(F97-0.15*F97)</f>
        <v>433.755</v>
      </c>
      <c r="K97" s="40">
        <f>SUM(F97-0.155*F97)</f>
        <v>431.20350000000002</v>
      </c>
      <c r="L97" s="21"/>
      <c r="M97" s="104"/>
      <c r="N97" s="104"/>
    </row>
    <row r="98" spans="1:14" ht="24" customHeight="1" x14ac:dyDescent="0.2">
      <c r="A98" s="99" t="s">
        <v>51</v>
      </c>
      <c r="B98" s="175" t="s">
        <v>471</v>
      </c>
      <c r="C98" s="175"/>
      <c r="D98" s="175"/>
      <c r="E98" s="34" t="s">
        <v>484</v>
      </c>
      <c r="F98" s="98">
        <v>712.95</v>
      </c>
      <c r="G98" s="40">
        <f>SUM(F98-0.0904*F98)</f>
        <v>648.49932000000001</v>
      </c>
      <c r="H98" s="40">
        <f>SUM(F98-0.135*F98)</f>
        <v>616.70175000000006</v>
      </c>
      <c r="I98" s="40">
        <f>SUM(F98-0.14*F98)</f>
        <v>613.13700000000006</v>
      </c>
      <c r="J98" s="40">
        <f>SUM(F98-0.15*F98)</f>
        <v>606.00750000000005</v>
      </c>
      <c r="K98" s="40">
        <f>SUM(F98-0.155*F98)</f>
        <v>602.44275000000005</v>
      </c>
      <c r="L98" s="21"/>
      <c r="M98" s="27"/>
      <c r="N98" s="27"/>
    </row>
    <row r="99" spans="1:14" ht="24" customHeight="1" x14ac:dyDescent="0.2">
      <c r="A99" s="186" t="s">
        <v>530</v>
      </c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21"/>
      <c r="M99" s="27"/>
      <c r="N99" s="27"/>
    </row>
    <row r="100" spans="1:14" ht="24" customHeight="1" x14ac:dyDescent="0.2">
      <c r="A100" s="101" t="s">
        <v>52</v>
      </c>
      <c r="B100" s="187" t="s">
        <v>435</v>
      </c>
      <c r="C100" s="187"/>
      <c r="D100" s="187"/>
      <c r="E100" s="102" t="s">
        <v>461</v>
      </c>
      <c r="F100" s="103">
        <v>418.57</v>
      </c>
      <c r="G100" s="103">
        <f t="shared" ref="G100:G105" si="125">SUM(F100-0.127*F100)</f>
        <v>365.41161</v>
      </c>
      <c r="H100" s="103">
        <f t="shared" ref="H100:H105" si="126">SUM(F100-0.1878*F100)</f>
        <v>339.96255400000001</v>
      </c>
      <c r="I100" s="103">
        <f t="shared" ref="I100:I105" si="127">SUM(F100-0.2431*F100)</f>
        <v>316.81563299999999</v>
      </c>
      <c r="J100" s="103">
        <f t="shared" ref="J100:J105" si="128">SUM(F100-0.2486*F100)</f>
        <v>314.51349800000003</v>
      </c>
      <c r="K100" s="103">
        <f t="shared" ref="K100:K105" si="129">SUM(F100-0.254*F100)</f>
        <v>312.25322</v>
      </c>
      <c r="L100" s="21"/>
      <c r="M100" s="27"/>
      <c r="N100" s="27"/>
    </row>
    <row r="101" spans="1:14" ht="24" customHeight="1" x14ac:dyDescent="0.2">
      <c r="A101" s="22" t="s">
        <v>53</v>
      </c>
      <c r="B101" s="175" t="s">
        <v>416</v>
      </c>
      <c r="C101" s="175"/>
      <c r="D101" s="175"/>
      <c r="E101" s="23" t="s">
        <v>535</v>
      </c>
      <c r="F101" s="100">
        <v>735.14</v>
      </c>
      <c r="G101" s="47">
        <f t="shared" si="125"/>
        <v>641.77721999999994</v>
      </c>
      <c r="H101" s="47">
        <f t="shared" si="126"/>
        <v>597.08070799999996</v>
      </c>
      <c r="I101" s="47">
        <f t="shared" si="127"/>
        <v>556.42746599999998</v>
      </c>
      <c r="J101" s="47">
        <f t="shared" si="128"/>
        <v>552.38419599999997</v>
      </c>
      <c r="K101" s="47">
        <f t="shared" si="129"/>
        <v>548.41444000000001</v>
      </c>
      <c r="L101" s="21"/>
      <c r="M101" s="27"/>
      <c r="N101" s="27"/>
    </row>
    <row r="102" spans="1:14" ht="24" customHeight="1" x14ac:dyDescent="0.2">
      <c r="A102" s="22" t="s">
        <v>54</v>
      </c>
      <c r="B102" s="175" t="s">
        <v>532</v>
      </c>
      <c r="C102" s="175"/>
      <c r="D102" s="175"/>
      <c r="E102" s="23" t="s">
        <v>55</v>
      </c>
      <c r="F102" s="100">
        <v>575.37</v>
      </c>
      <c r="G102" s="47">
        <f t="shared" si="125"/>
        <v>502.29800999999998</v>
      </c>
      <c r="H102" s="47">
        <f t="shared" si="126"/>
        <v>467.31551400000001</v>
      </c>
      <c r="I102" s="47">
        <f t="shared" si="127"/>
        <v>435.49755300000004</v>
      </c>
      <c r="J102" s="47">
        <f t="shared" si="128"/>
        <v>432.33301800000004</v>
      </c>
      <c r="K102" s="47">
        <f t="shared" si="129"/>
        <v>429.22602000000001</v>
      </c>
      <c r="L102" s="21"/>
      <c r="M102" s="27"/>
      <c r="N102" s="27"/>
    </row>
    <row r="103" spans="1:14" ht="24" customHeight="1" x14ac:dyDescent="0.2">
      <c r="A103" s="22" t="s">
        <v>56</v>
      </c>
      <c r="B103" s="175" t="s">
        <v>533</v>
      </c>
      <c r="C103" s="175"/>
      <c r="D103" s="175"/>
      <c r="E103" s="23" t="s">
        <v>55</v>
      </c>
      <c r="F103" s="100">
        <v>575.37</v>
      </c>
      <c r="G103" s="47">
        <f t="shared" si="125"/>
        <v>502.29800999999998</v>
      </c>
      <c r="H103" s="47">
        <f t="shared" si="126"/>
        <v>467.31551400000001</v>
      </c>
      <c r="I103" s="47">
        <f t="shared" si="127"/>
        <v>435.49755300000004</v>
      </c>
      <c r="J103" s="47">
        <f t="shared" si="128"/>
        <v>432.33301800000004</v>
      </c>
      <c r="K103" s="47">
        <f t="shared" si="129"/>
        <v>429.22602000000001</v>
      </c>
      <c r="L103" s="21"/>
      <c r="M103" s="27"/>
      <c r="N103" s="27"/>
    </row>
    <row r="104" spans="1:14" ht="24" customHeight="1" x14ac:dyDescent="0.2">
      <c r="A104" s="22" t="s">
        <v>57</v>
      </c>
      <c r="B104" s="175" t="s">
        <v>534</v>
      </c>
      <c r="C104" s="175"/>
      <c r="D104" s="175"/>
      <c r="E104" s="23" t="s">
        <v>55</v>
      </c>
      <c r="F104" s="100">
        <v>533</v>
      </c>
      <c r="G104" s="47">
        <f t="shared" si="125"/>
        <v>465.30899999999997</v>
      </c>
      <c r="H104" s="47">
        <f t="shared" si="126"/>
        <v>432.90260000000001</v>
      </c>
      <c r="I104" s="47">
        <f t="shared" si="127"/>
        <v>403.42769999999996</v>
      </c>
      <c r="J104" s="47">
        <f t="shared" si="128"/>
        <v>400.49620000000004</v>
      </c>
      <c r="K104" s="47">
        <f t="shared" si="129"/>
        <v>397.61799999999999</v>
      </c>
      <c r="L104" s="21"/>
      <c r="M104" s="27"/>
      <c r="N104" s="27"/>
    </row>
    <row r="105" spans="1:14" ht="24" customHeight="1" x14ac:dyDescent="0.2">
      <c r="A105" s="22" t="s">
        <v>290</v>
      </c>
      <c r="B105" s="175" t="s">
        <v>417</v>
      </c>
      <c r="C105" s="175"/>
      <c r="D105" s="175"/>
      <c r="E105" s="23" t="s">
        <v>542</v>
      </c>
      <c r="F105" s="100">
        <v>529.62</v>
      </c>
      <c r="G105" s="47">
        <f t="shared" si="125"/>
        <v>462.35825999999997</v>
      </c>
      <c r="H105" s="47">
        <f t="shared" si="126"/>
        <v>430.15736400000003</v>
      </c>
      <c r="I105" s="47">
        <f t="shared" si="127"/>
        <v>400.86937799999998</v>
      </c>
      <c r="J105" s="47">
        <f t="shared" si="128"/>
        <v>397.95646799999997</v>
      </c>
      <c r="K105" s="47">
        <f t="shared" si="129"/>
        <v>395.09652</v>
      </c>
      <c r="L105" s="21"/>
      <c r="M105" s="104"/>
      <c r="N105" s="104"/>
    </row>
    <row r="106" spans="1:14" ht="24" customHeight="1" x14ac:dyDescent="0.2">
      <c r="A106" s="99" t="s">
        <v>58</v>
      </c>
      <c r="B106" s="175" t="s">
        <v>436</v>
      </c>
      <c r="C106" s="175"/>
      <c r="D106" s="175"/>
      <c r="E106" s="23" t="s">
        <v>542</v>
      </c>
      <c r="F106" s="100">
        <v>529.62</v>
      </c>
      <c r="G106" s="47">
        <f>SUM(F106-0.0904*F106)</f>
        <v>481.74235199999998</v>
      </c>
      <c r="H106" s="47">
        <f>SUM(F106-0.135*F106)</f>
        <v>458.12130000000002</v>
      </c>
      <c r="I106" s="47">
        <f>SUM(F106-0.14*F106)</f>
        <v>455.47320000000002</v>
      </c>
      <c r="J106" s="47">
        <f>SUM(F106-0.15*F106)</f>
        <v>450.17700000000002</v>
      </c>
      <c r="K106" s="47">
        <f>SUM(F106-0.155*F106)</f>
        <v>447.52890000000002</v>
      </c>
      <c r="L106" s="21"/>
      <c r="M106" s="27"/>
      <c r="N106" s="27"/>
    </row>
    <row r="107" spans="1:14" ht="24" customHeight="1" x14ac:dyDescent="0.2">
      <c r="A107" s="99" t="s">
        <v>59</v>
      </c>
      <c r="B107" s="175" t="s">
        <v>436</v>
      </c>
      <c r="C107" s="175"/>
      <c r="D107" s="175"/>
      <c r="E107" s="23" t="s">
        <v>544</v>
      </c>
      <c r="F107" s="47">
        <v>596.54999999999995</v>
      </c>
      <c r="G107" s="47">
        <f>SUM(F107-0.0904*F107)</f>
        <v>542.62187999999992</v>
      </c>
      <c r="H107" s="47">
        <f>SUM(F107-0.135*F107)</f>
        <v>516.01574999999991</v>
      </c>
      <c r="I107" s="47">
        <f>SUM(F107-0.14*F107)</f>
        <v>513.0329999999999</v>
      </c>
      <c r="J107" s="47">
        <f>SUM(F107-0.15*F107)</f>
        <v>507.0675</v>
      </c>
      <c r="K107" s="47">
        <f>SUM(F107-0.155*F107)</f>
        <v>504.08474999999999</v>
      </c>
      <c r="L107" s="21"/>
      <c r="M107" s="27"/>
      <c r="N107" s="27"/>
    </row>
    <row r="108" spans="1:14" ht="24" customHeight="1" x14ac:dyDescent="0.2">
      <c r="A108" s="22" t="s">
        <v>60</v>
      </c>
      <c r="B108" s="175" t="s">
        <v>531</v>
      </c>
      <c r="C108" s="175"/>
      <c r="D108" s="175"/>
      <c r="E108" s="23" t="s">
        <v>485</v>
      </c>
      <c r="F108" s="100">
        <v>456.18</v>
      </c>
      <c r="G108" s="47">
        <f>SUM(F108-0.127*F108)</f>
        <v>398.24513999999999</v>
      </c>
      <c r="H108" s="47">
        <f>SUM(F108-0.1878*F108)</f>
        <v>370.50939600000004</v>
      </c>
      <c r="I108" s="47">
        <f>SUM(F108-0.2431*F108)</f>
        <v>345.28264200000001</v>
      </c>
      <c r="J108" s="47">
        <f>SUM(F108-0.2486*F108)</f>
        <v>342.77365200000003</v>
      </c>
      <c r="K108" s="47">
        <f>SUM(F108-0.254*F108)</f>
        <v>340.31028000000003</v>
      </c>
      <c r="L108" s="21"/>
      <c r="M108" s="27"/>
      <c r="N108" s="27"/>
    </row>
    <row r="109" spans="1:14" ht="24" customHeight="1" x14ac:dyDescent="0.2">
      <c r="A109" s="22" t="s">
        <v>61</v>
      </c>
      <c r="B109" s="175" t="s">
        <v>417</v>
      </c>
      <c r="C109" s="175"/>
      <c r="D109" s="175"/>
      <c r="E109" s="23" t="s">
        <v>485</v>
      </c>
      <c r="F109" s="100">
        <v>472.88</v>
      </c>
      <c r="G109" s="100">
        <f>SUM(F109-0.0904*F109)</f>
        <v>430.13164799999998</v>
      </c>
      <c r="H109" s="100">
        <f>SUM(F109-0.135*F109)</f>
        <v>409.0412</v>
      </c>
      <c r="I109" s="100">
        <f>SUM(F109-0.14*F109)</f>
        <v>406.67679999999996</v>
      </c>
      <c r="J109" s="100">
        <f>SUM(F109-0.15*F109)</f>
        <v>401.94799999999998</v>
      </c>
      <c r="K109" s="100">
        <f>SUM(F109-0.155*F109)</f>
        <v>399.58359999999999</v>
      </c>
      <c r="L109" s="21"/>
      <c r="M109" s="27"/>
      <c r="N109" s="27"/>
    </row>
    <row r="110" spans="1:14" ht="24" customHeight="1" x14ac:dyDescent="0.2">
      <c r="A110" s="22" t="s">
        <v>62</v>
      </c>
      <c r="B110" s="175" t="s">
        <v>417</v>
      </c>
      <c r="C110" s="175"/>
      <c r="D110" s="175"/>
      <c r="E110" s="23" t="s">
        <v>485</v>
      </c>
      <c r="F110" s="100">
        <v>505.44</v>
      </c>
      <c r="G110" s="47">
        <f>SUM(F110-0.127*F110)</f>
        <v>441.24912</v>
      </c>
      <c r="H110" s="47">
        <f>SUM(F110-0.1878*F110)</f>
        <v>410.51836800000001</v>
      </c>
      <c r="I110" s="47">
        <f>SUM(F110-0.2431*F110)</f>
        <v>382.56753600000002</v>
      </c>
      <c r="J110" s="47">
        <f>SUM(F110-0.2486*F110)</f>
        <v>379.78761600000001</v>
      </c>
      <c r="K110" s="47">
        <f>SUM(F110-0.254*F110)</f>
        <v>377.05823999999996</v>
      </c>
      <c r="L110" s="21"/>
      <c r="M110" s="27"/>
      <c r="N110" s="27"/>
    </row>
    <row r="111" spans="1:14" ht="24" customHeight="1" x14ac:dyDescent="0.2">
      <c r="A111" s="22" t="s">
        <v>857</v>
      </c>
      <c r="B111" s="175" t="s">
        <v>418</v>
      </c>
      <c r="C111" s="175"/>
      <c r="D111" s="175"/>
      <c r="E111" s="23" t="s">
        <v>485</v>
      </c>
      <c r="F111" s="100">
        <v>484.01</v>
      </c>
      <c r="G111" s="47">
        <f>SUM(F111-0.127*F111)</f>
        <v>422.54073</v>
      </c>
      <c r="H111" s="47">
        <f>SUM(F111-0.1878*F111)</f>
        <v>393.11292200000003</v>
      </c>
      <c r="I111" s="47">
        <f>SUM(F111-0.2431*F111)</f>
        <v>366.34716900000001</v>
      </c>
      <c r="J111" s="47">
        <f>SUM(F111-0.2486*F111)</f>
        <v>363.685114</v>
      </c>
      <c r="K111" s="47">
        <f>SUM(F111-0.254*F111)</f>
        <v>361.07146</v>
      </c>
      <c r="L111" s="21"/>
      <c r="M111" s="167"/>
      <c r="N111" s="167"/>
    </row>
    <row r="112" spans="1:14" ht="24" customHeight="1" x14ac:dyDescent="0.2">
      <c r="A112" s="22" t="s">
        <v>858</v>
      </c>
      <c r="B112" s="175" t="s">
        <v>859</v>
      </c>
      <c r="C112" s="175"/>
      <c r="D112" s="175"/>
      <c r="E112" s="23" t="s">
        <v>485</v>
      </c>
      <c r="F112" s="100">
        <v>484.01</v>
      </c>
      <c r="G112" s="47">
        <f>SUM(F112-0.127*F112)</f>
        <v>422.54073</v>
      </c>
      <c r="H112" s="47">
        <f>SUM(F112-0.1878*F112)</f>
        <v>393.11292200000003</v>
      </c>
      <c r="I112" s="47">
        <f>SUM(F112-0.2431*F112)</f>
        <v>366.34716900000001</v>
      </c>
      <c r="J112" s="47">
        <f>SUM(F112-0.2486*F112)</f>
        <v>363.685114</v>
      </c>
      <c r="K112" s="47">
        <f>SUM(F112-0.254*F112)</f>
        <v>361.07146</v>
      </c>
      <c r="L112" s="21"/>
      <c r="M112" s="167"/>
      <c r="N112" s="167"/>
    </row>
    <row r="113" spans="1:14" ht="24" customHeight="1" x14ac:dyDescent="0.2">
      <c r="A113" s="22" t="s">
        <v>346</v>
      </c>
      <c r="B113" s="175" t="s">
        <v>531</v>
      </c>
      <c r="C113" s="175"/>
      <c r="D113" s="175"/>
      <c r="E113" s="23" t="s">
        <v>485</v>
      </c>
      <c r="F113" s="100">
        <v>472.88</v>
      </c>
      <c r="G113" s="47">
        <f>SUM(F113-0.0904*F113)</f>
        <v>430.13164799999998</v>
      </c>
      <c r="H113" s="47">
        <f>SUM(F113-0.135*F113)</f>
        <v>409.0412</v>
      </c>
      <c r="I113" s="47">
        <f>SUM(F113-0.14*F113)</f>
        <v>406.67679999999996</v>
      </c>
      <c r="J113" s="47">
        <f>SUM(F113-0.15*F113)</f>
        <v>401.94799999999998</v>
      </c>
      <c r="K113" s="47">
        <f>SUM(F113-0.155*F113)</f>
        <v>399.58359999999999</v>
      </c>
      <c r="L113" s="21"/>
      <c r="M113" s="125"/>
      <c r="N113" s="125"/>
    </row>
    <row r="114" spans="1:14" ht="24" customHeight="1" x14ac:dyDescent="0.2">
      <c r="A114" s="22" t="s">
        <v>298</v>
      </c>
      <c r="B114" s="175" t="s">
        <v>417</v>
      </c>
      <c r="C114" s="175"/>
      <c r="D114" s="175"/>
      <c r="E114" s="23" t="s">
        <v>543</v>
      </c>
      <c r="F114" s="100">
        <v>205</v>
      </c>
      <c r="G114" s="100">
        <v>205</v>
      </c>
      <c r="H114" s="100">
        <v>205</v>
      </c>
      <c r="I114" s="100">
        <v>205</v>
      </c>
      <c r="J114" s="100">
        <v>205</v>
      </c>
      <c r="K114" s="100">
        <v>205</v>
      </c>
      <c r="L114" s="21"/>
      <c r="M114" s="104"/>
      <c r="N114" s="104"/>
    </row>
    <row r="115" spans="1:14" ht="24" customHeight="1" x14ac:dyDescent="0.2">
      <c r="A115" s="22" t="s">
        <v>300</v>
      </c>
      <c r="B115" s="175" t="s">
        <v>417</v>
      </c>
      <c r="C115" s="175"/>
      <c r="D115" s="175"/>
      <c r="E115" s="23" t="s">
        <v>545</v>
      </c>
      <c r="F115" s="100">
        <v>205</v>
      </c>
      <c r="G115" s="100">
        <v>205</v>
      </c>
      <c r="H115" s="100">
        <v>205</v>
      </c>
      <c r="I115" s="100">
        <v>205</v>
      </c>
      <c r="J115" s="100">
        <v>205</v>
      </c>
      <c r="K115" s="100">
        <v>205</v>
      </c>
      <c r="L115" s="21"/>
      <c r="M115" s="104"/>
      <c r="N115" s="104"/>
    </row>
    <row r="116" spans="1:14" ht="24" customHeight="1" x14ac:dyDescent="0.2">
      <c r="A116" s="22" t="s">
        <v>299</v>
      </c>
      <c r="B116" s="175" t="s">
        <v>418</v>
      </c>
      <c r="C116" s="175"/>
      <c r="D116" s="175"/>
      <c r="E116" s="23" t="s">
        <v>301</v>
      </c>
      <c r="F116" s="100">
        <v>483.08</v>
      </c>
      <c r="G116" s="100">
        <v>264</v>
      </c>
      <c r="H116" s="100">
        <v>264</v>
      </c>
      <c r="I116" s="100">
        <v>264</v>
      </c>
      <c r="J116" s="100">
        <v>264</v>
      </c>
      <c r="K116" s="100">
        <v>264</v>
      </c>
      <c r="L116" s="21"/>
      <c r="M116" s="104"/>
      <c r="N116" s="104"/>
    </row>
    <row r="117" spans="1:14" ht="24" customHeight="1" x14ac:dyDescent="0.2">
      <c r="A117" s="179" t="s">
        <v>546</v>
      </c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21"/>
    </row>
    <row r="118" spans="1:14" ht="24" customHeight="1" x14ac:dyDescent="0.2">
      <c r="A118" s="22" t="s">
        <v>63</v>
      </c>
      <c r="B118" s="182" t="s">
        <v>550</v>
      </c>
      <c r="C118" s="182"/>
      <c r="D118" s="182"/>
      <c r="E118" s="24" t="s">
        <v>548</v>
      </c>
      <c r="F118" s="40">
        <v>853.07</v>
      </c>
      <c r="G118" s="40">
        <f t="shared" ref="G118:G153" si="130">SUM(F118-0.127*F118)</f>
        <v>744.73011000000008</v>
      </c>
      <c r="H118" s="40">
        <f t="shared" ref="H118:H153" si="131">SUM(F118-0.1878*F118)</f>
        <v>692.86345400000005</v>
      </c>
      <c r="I118" s="40">
        <f t="shared" ref="I118:I153" si="132">SUM(F118-0.2431*F118)</f>
        <v>645.68868300000008</v>
      </c>
      <c r="J118" s="40">
        <f t="shared" ref="J118:J153" si="133">SUM(F118-0.2486*F118)</f>
        <v>640.99679800000001</v>
      </c>
      <c r="K118" s="40">
        <f t="shared" ref="K118:K153" si="134">SUM(F118-0.254*F118)</f>
        <v>636.39022</v>
      </c>
      <c r="L118" s="21"/>
    </row>
    <row r="119" spans="1:14" ht="24" customHeight="1" x14ac:dyDescent="0.2">
      <c r="A119" s="22" t="s">
        <v>64</v>
      </c>
      <c r="B119" s="182" t="s">
        <v>551</v>
      </c>
      <c r="C119" s="182"/>
      <c r="D119" s="182"/>
      <c r="E119" s="24" t="s">
        <v>548</v>
      </c>
      <c r="F119" s="40">
        <v>852.36</v>
      </c>
      <c r="G119" s="40">
        <f t="shared" si="130"/>
        <v>744.11027999999999</v>
      </c>
      <c r="H119" s="40">
        <f t="shared" si="131"/>
        <v>692.28679199999999</v>
      </c>
      <c r="I119" s="40">
        <f t="shared" si="132"/>
        <v>645.15128400000003</v>
      </c>
      <c r="J119" s="40">
        <f t="shared" si="133"/>
        <v>640.46330399999999</v>
      </c>
      <c r="K119" s="40">
        <f t="shared" si="134"/>
        <v>635.86056000000008</v>
      </c>
      <c r="L119" s="21"/>
    </row>
    <row r="120" spans="1:14" ht="24" customHeight="1" x14ac:dyDescent="0.2">
      <c r="A120" s="22" t="s">
        <v>65</v>
      </c>
      <c r="B120" s="182" t="s">
        <v>547</v>
      </c>
      <c r="C120" s="182"/>
      <c r="D120" s="182"/>
      <c r="E120" s="24" t="s">
        <v>548</v>
      </c>
      <c r="F120" s="40">
        <v>834.32</v>
      </c>
      <c r="G120" s="40">
        <f t="shared" si="130"/>
        <v>728.3613600000001</v>
      </c>
      <c r="H120" s="40">
        <f t="shared" si="131"/>
        <v>677.63470400000006</v>
      </c>
      <c r="I120" s="40">
        <f t="shared" si="132"/>
        <v>631.49680799999999</v>
      </c>
      <c r="J120" s="40">
        <f t="shared" si="133"/>
        <v>626.90804800000001</v>
      </c>
      <c r="K120" s="40">
        <f t="shared" si="134"/>
        <v>622.40272000000004</v>
      </c>
      <c r="L120" s="21"/>
    </row>
    <row r="121" spans="1:14" ht="24" customHeight="1" x14ac:dyDescent="0.2">
      <c r="A121" s="22" t="s">
        <v>66</v>
      </c>
      <c r="B121" s="182" t="s">
        <v>554</v>
      </c>
      <c r="C121" s="182"/>
      <c r="D121" s="182"/>
      <c r="E121" s="24" t="s">
        <v>548</v>
      </c>
      <c r="F121" s="40">
        <v>716.31</v>
      </c>
      <c r="G121" s="40">
        <f t="shared" ref="G121" si="135">SUM(F121-0.127*F121)</f>
        <v>625.33862999999997</v>
      </c>
      <c r="H121" s="40">
        <f t="shared" ref="H121" si="136">SUM(F121-0.1878*F121)</f>
        <v>581.78698199999997</v>
      </c>
      <c r="I121" s="40">
        <f t="shared" ref="I121" si="137">SUM(F121-0.2431*F121)</f>
        <v>542.17503899999997</v>
      </c>
      <c r="J121" s="40">
        <f t="shared" ref="J121" si="138">SUM(F121-0.2486*F121)</f>
        <v>538.23533399999997</v>
      </c>
      <c r="K121" s="40">
        <f t="shared" ref="K121" si="139">SUM(F121-0.254*F121)</f>
        <v>534.36725999999999</v>
      </c>
      <c r="L121" s="21"/>
    </row>
    <row r="122" spans="1:14" ht="24" customHeight="1" x14ac:dyDescent="0.2">
      <c r="A122" s="45" t="s">
        <v>67</v>
      </c>
      <c r="B122" s="173" t="s">
        <v>557</v>
      </c>
      <c r="C122" s="173"/>
      <c r="D122" s="173"/>
      <c r="E122" s="24" t="s">
        <v>68</v>
      </c>
      <c r="F122" s="40">
        <v>1066.6500000000001</v>
      </c>
      <c r="G122" s="40">
        <f t="shared" si="130"/>
        <v>931.18545000000006</v>
      </c>
      <c r="H122" s="40">
        <f t="shared" si="131"/>
        <v>866.3331300000001</v>
      </c>
      <c r="I122" s="40">
        <f t="shared" si="132"/>
        <v>807.34738500000003</v>
      </c>
      <c r="J122" s="40">
        <f t="shared" si="133"/>
        <v>801.48081000000002</v>
      </c>
      <c r="K122" s="40">
        <f t="shared" si="134"/>
        <v>795.72090000000003</v>
      </c>
      <c r="L122" s="21"/>
    </row>
    <row r="123" spans="1:14" ht="24" customHeight="1" x14ac:dyDescent="0.2">
      <c r="A123" s="45" t="s">
        <v>69</v>
      </c>
      <c r="B123" s="173" t="s">
        <v>558</v>
      </c>
      <c r="C123" s="173"/>
      <c r="D123" s="173"/>
      <c r="E123" s="24" t="s">
        <v>68</v>
      </c>
      <c r="F123" s="40">
        <v>1369.5</v>
      </c>
      <c r="G123" s="40">
        <f t="shared" si="130"/>
        <v>1195.5735</v>
      </c>
      <c r="H123" s="40">
        <f t="shared" si="131"/>
        <v>1112.3079</v>
      </c>
      <c r="I123" s="40">
        <f t="shared" si="132"/>
        <v>1036.57455</v>
      </c>
      <c r="J123" s="40">
        <f t="shared" si="133"/>
        <v>1029.0423000000001</v>
      </c>
      <c r="K123" s="40">
        <f t="shared" si="134"/>
        <v>1021.6469999999999</v>
      </c>
      <c r="L123" s="21"/>
    </row>
    <row r="124" spans="1:14" ht="24" customHeight="1" x14ac:dyDescent="0.2">
      <c r="A124" s="45" t="s">
        <v>70</v>
      </c>
      <c r="B124" s="173" t="s">
        <v>555</v>
      </c>
      <c r="C124" s="173"/>
      <c r="D124" s="173"/>
      <c r="E124" s="24" t="s">
        <v>486</v>
      </c>
      <c r="F124" s="40">
        <v>683.95</v>
      </c>
      <c r="G124" s="40">
        <f t="shared" si="130"/>
        <v>597.08834999999999</v>
      </c>
      <c r="H124" s="40">
        <f t="shared" si="131"/>
        <v>555.50419000000011</v>
      </c>
      <c r="I124" s="40">
        <f t="shared" si="132"/>
        <v>517.68175500000007</v>
      </c>
      <c r="J124" s="40">
        <f t="shared" si="133"/>
        <v>513.92003</v>
      </c>
      <c r="K124" s="40">
        <f t="shared" si="134"/>
        <v>510.22670000000005</v>
      </c>
      <c r="L124" s="21"/>
    </row>
    <row r="125" spans="1:14" ht="24" customHeight="1" x14ac:dyDescent="0.2">
      <c r="A125" s="45" t="s">
        <v>71</v>
      </c>
      <c r="B125" s="173" t="s">
        <v>559</v>
      </c>
      <c r="C125" s="173"/>
      <c r="D125" s="173"/>
      <c r="E125" s="24" t="s">
        <v>72</v>
      </c>
      <c r="F125" s="20">
        <v>847.02</v>
      </c>
      <c r="G125" s="20">
        <f t="shared" si="130"/>
        <v>739.44845999999995</v>
      </c>
      <c r="H125" s="20">
        <f t="shared" si="131"/>
        <v>687.94964400000003</v>
      </c>
      <c r="I125" s="20">
        <f t="shared" si="132"/>
        <v>641.10943799999995</v>
      </c>
      <c r="J125" s="20">
        <f t="shared" si="133"/>
        <v>636.450828</v>
      </c>
      <c r="K125" s="20">
        <f t="shared" si="134"/>
        <v>631.87691999999993</v>
      </c>
      <c r="L125" s="21"/>
    </row>
    <row r="126" spans="1:14" ht="24" customHeight="1" x14ac:dyDescent="0.2">
      <c r="A126" s="45" t="s">
        <v>872</v>
      </c>
      <c r="B126" s="173" t="s">
        <v>871</v>
      </c>
      <c r="C126" s="173"/>
      <c r="D126" s="173"/>
      <c r="E126" s="24" t="s">
        <v>72</v>
      </c>
      <c r="F126" s="20">
        <v>1072.6199999999999</v>
      </c>
      <c r="G126" s="20">
        <f t="shared" ref="G126" si="140">SUM(F126-0.127*F126)</f>
        <v>936.39725999999996</v>
      </c>
      <c r="H126" s="20">
        <f t="shared" ref="H126" si="141">SUM(F126-0.1878*F126)</f>
        <v>871.18196399999988</v>
      </c>
      <c r="I126" s="20">
        <f t="shared" ref="I126" si="142">SUM(F126-0.2431*F126)</f>
        <v>811.8660779999999</v>
      </c>
      <c r="J126" s="20">
        <f t="shared" ref="J126" si="143">SUM(F126-0.2486*F126)</f>
        <v>805.96666799999991</v>
      </c>
      <c r="K126" s="20">
        <f t="shared" ref="K126" si="144">SUM(F126-0.254*F126)</f>
        <v>800.17451999999992</v>
      </c>
      <c r="L126" s="21"/>
    </row>
    <row r="127" spans="1:14" ht="24" customHeight="1" x14ac:dyDescent="0.2">
      <c r="A127" s="45" t="s">
        <v>309</v>
      </c>
      <c r="B127" s="173" t="s">
        <v>499</v>
      </c>
      <c r="C127" s="173"/>
      <c r="D127" s="173"/>
      <c r="E127" s="24" t="s">
        <v>486</v>
      </c>
      <c r="F127" s="20">
        <v>1509.04</v>
      </c>
      <c r="G127" s="20">
        <f t="shared" si="130"/>
        <v>1317.39192</v>
      </c>
      <c r="H127" s="20">
        <f t="shared" si="131"/>
        <v>1225.642288</v>
      </c>
      <c r="I127" s="20">
        <f t="shared" si="132"/>
        <v>1142.192376</v>
      </c>
      <c r="J127" s="20">
        <f t="shared" si="133"/>
        <v>1133.892656</v>
      </c>
      <c r="K127" s="20">
        <f t="shared" si="134"/>
        <v>1125.7438400000001</v>
      </c>
      <c r="L127" s="21"/>
    </row>
    <row r="128" spans="1:14" ht="24" customHeight="1" x14ac:dyDescent="0.2">
      <c r="A128" s="45" t="s">
        <v>73</v>
      </c>
      <c r="B128" s="173" t="s">
        <v>499</v>
      </c>
      <c r="C128" s="173"/>
      <c r="D128" s="173"/>
      <c r="E128" s="24" t="s">
        <v>487</v>
      </c>
      <c r="F128" s="20">
        <v>0</v>
      </c>
      <c r="G128" s="20">
        <f t="shared" si="130"/>
        <v>0</v>
      </c>
      <c r="H128" s="20">
        <f t="shared" si="131"/>
        <v>0</v>
      </c>
      <c r="I128" s="20">
        <f t="shared" si="132"/>
        <v>0</v>
      </c>
      <c r="J128" s="20">
        <f t="shared" si="133"/>
        <v>0</v>
      </c>
      <c r="K128" s="20">
        <f t="shared" si="134"/>
        <v>0</v>
      </c>
      <c r="L128" s="21"/>
    </row>
    <row r="129" spans="1:12" ht="24" customHeight="1" x14ac:dyDescent="0.2">
      <c r="A129" s="45" t="s">
        <v>74</v>
      </c>
      <c r="B129" s="173" t="s">
        <v>492</v>
      </c>
      <c r="C129" s="173"/>
      <c r="D129" s="173"/>
      <c r="E129" s="24" t="s">
        <v>486</v>
      </c>
      <c r="F129" s="20">
        <v>0</v>
      </c>
      <c r="G129" s="20">
        <f t="shared" si="130"/>
        <v>0</v>
      </c>
      <c r="H129" s="20">
        <f t="shared" si="131"/>
        <v>0</v>
      </c>
      <c r="I129" s="20">
        <f t="shared" si="132"/>
        <v>0</v>
      </c>
      <c r="J129" s="20">
        <f t="shared" si="133"/>
        <v>0</v>
      </c>
      <c r="K129" s="20">
        <f t="shared" si="134"/>
        <v>0</v>
      </c>
      <c r="L129" s="21"/>
    </row>
    <row r="130" spans="1:12" ht="24" customHeight="1" x14ac:dyDescent="0.2">
      <c r="A130" s="45" t="s">
        <v>75</v>
      </c>
      <c r="B130" s="173" t="s">
        <v>552</v>
      </c>
      <c r="C130" s="173"/>
      <c r="D130" s="173"/>
      <c r="E130" s="24" t="s">
        <v>68</v>
      </c>
      <c r="F130" s="20">
        <v>1219.78</v>
      </c>
      <c r="G130" s="20">
        <f t="shared" si="130"/>
        <v>1064.8679400000001</v>
      </c>
      <c r="H130" s="20">
        <f t="shared" si="131"/>
        <v>990.70531600000004</v>
      </c>
      <c r="I130" s="20">
        <f t="shared" si="132"/>
        <v>923.2514819999999</v>
      </c>
      <c r="J130" s="20">
        <f t="shared" si="133"/>
        <v>916.54269199999999</v>
      </c>
      <c r="K130" s="20">
        <f t="shared" si="134"/>
        <v>909.95587999999998</v>
      </c>
      <c r="L130" s="21"/>
    </row>
    <row r="131" spans="1:12" ht="24" customHeight="1" x14ac:dyDescent="0.2">
      <c r="A131" s="45" t="s">
        <v>76</v>
      </c>
      <c r="B131" s="173" t="s">
        <v>514</v>
      </c>
      <c r="C131" s="173"/>
      <c r="D131" s="173"/>
      <c r="E131" s="24" t="s">
        <v>68</v>
      </c>
      <c r="F131" s="20">
        <v>1219.78</v>
      </c>
      <c r="G131" s="20">
        <f t="shared" si="130"/>
        <v>1064.8679400000001</v>
      </c>
      <c r="H131" s="20">
        <f t="shared" si="131"/>
        <v>990.70531600000004</v>
      </c>
      <c r="I131" s="20">
        <f t="shared" si="132"/>
        <v>923.2514819999999</v>
      </c>
      <c r="J131" s="20">
        <f t="shared" si="133"/>
        <v>916.54269199999999</v>
      </c>
      <c r="K131" s="20">
        <f t="shared" si="134"/>
        <v>909.95587999999998</v>
      </c>
      <c r="L131" s="21"/>
    </row>
    <row r="132" spans="1:12" ht="24" customHeight="1" x14ac:dyDescent="0.2">
      <c r="A132" s="45" t="s">
        <v>77</v>
      </c>
      <c r="B132" s="173" t="s">
        <v>560</v>
      </c>
      <c r="C132" s="173"/>
      <c r="D132" s="173"/>
      <c r="E132" s="24" t="s">
        <v>486</v>
      </c>
      <c r="F132" s="20">
        <v>0</v>
      </c>
      <c r="G132" s="20">
        <f t="shared" si="130"/>
        <v>0</v>
      </c>
      <c r="H132" s="20">
        <f t="shared" si="131"/>
        <v>0</v>
      </c>
      <c r="I132" s="20">
        <f t="shared" si="132"/>
        <v>0</v>
      </c>
      <c r="J132" s="20">
        <f t="shared" si="133"/>
        <v>0</v>
      </c>
      <c r="K132" s="20">
        <f t="shared" si="134"/>
        <v>0</v>
      </c>
      <c r="L132" s="21"/>
    </row>
    <row r="133" spans="1:12" ht="24" customHeight="1" x14ac:dyDescent="0.2">
      <c r="A133" s="45" t="s">
        <v>78</v>
      </c>
      <c r="B133" s="173" t="s">
        <v>500</v>
      </c>
      <c r="C133" s="173"/>
      <c r="D133" s="173"/>
      <c r="E133" s="24" t="s">
        <v>68</v>
      </c>
      <c r="F133" s="20">
        <v>1466.5</v>
      </c>
      <c r="G133" s="20">
        <f t="shared" si="130"/>
        <v>1280.2545</v>
      </c>
      <c r="H133" s="20">
        <f t="shared" si="131"/>
        <v>1191.0913</v>
      </c>
      <c r="I133" s="20">
        <f t="shared" si="132"/>
        <v>1109.9938500000001</v>
      </c>
      <c r="J133" s="20">
        <f t="shared" si="133"/>
        <v>1101.9281000000001</v>
      </c>
      <c r="K133" s="20">
        <f t="shared" si="134"/>
        <v>1094.009</v>
      </c>
      <c r="L133" s="21"/>
    </row>
    <row r="134" spans="1:12" ht="24" customHeight="1" x14ac:dyDescent="0.2">
      <c r="A134" s="45" t="s">
        <v>79</v>
      </c>
      <c r="B134" s="173" t="s">
        <v>553</v>
      </c>
      <c r="C134" s="173"/>
      <c r="D134" s="173"/>
      <c r="E134" s="24" t="s">
        <v>68</v>
      </c>
      <c r="F134" s="20">
        <v>1625.95</v>
      </c>
      <c r="G134" s="20">
        <f t="shared" si="130"/>
        <v>1419.45435</v>
      </c>
      <c r="H134" s="20">
        <f t="shared" si="131"/>
        <v>1320.5965900000001</v>
      </c>
      <c r="I134" s="20">
        <f t="shared" si="132"/>
        <v>1230.6815550000001</v>
      </c>
      <c r="J134" s="20">
        <f t="shared" si="133"/>
        <v>1221.73883</v>
      </c>
      <c r="K134" s="20">
        <f t="shared" si="134"/>
        <v>1212.9587000000001</v>
      </c>
      <c r="L134" s="21"/>
    </row>
    <row r="135" spans="1:12" ht="24" customHeight="1" x14ac:dyDescent="0.2">
      <c r="A135" s="45" t="s">
        <v>80</v>
      </c>
      <c r="B135" s="173" t="s">
        <v>562</v>
      </c>
      <c r="C135" s="173"/>
      <c r="D135" s="173"/>
      <c r="E135" s="24" t="s">
        <v>68</v>
      </c>
      <c r="F135" s="20">
        <v>2076.94</v>
      </c>
      <c r="G135" s="20">
        <f t="shared" si="130"/>
        <v>1813.1686199999999</v>
      </c>
      <c r="H135" s="20">
        <f t="shared" si="131"/>
        <v>1686.890668</v>
      </c>
      <c r="I135" s="20">
        <f t="shared" si="132"/>
        <v>1572.0358860000001</v>
      </c>
      <c r="J135" s="20">
        <f t="shared" si="133"/>
        <v>1560.6127160000001</v>
      </c>
      <c r="K135" s="20">
        <f t="shared" si="134"/>
        <v>1549.39724</v>
      </c>
      <c r="L135" s="21"/>
    </row>
    <row r="136" spans="1:12" ht="24" customHeight="1" x14ac:dyDescent="0.2">
      <c r="A136" s="45" t="s">
        <v>81</v>
      </c>
      <c r="B136" s="173" t="s">
        <v>563</v>
      </c>
      <c r="C136" s="173"/>
      <c r="D136" s="173"/>
      <c r="E136" s="24" t="s">
        <v>68</v>
      </c>
      <c r="F136" s="20">
        <v>2087.5</v>
      </c>
      <c r="G136" s="20">
        <f t="shared" si="130"/>
        <v>1822.3875</v>
      </c>
      <c r="H136" s="20">
        <f t="shared" si="131"/>
        <v>1695.4675</v>
      </c>
      <c r="I136" s="20">
        <f t="shared" si="132"/>
        <v>1580.0287499999999</v>
      </c>
      <c r="J136" s="20">
        <f t="shared" si="133"/>
        <v>1568.5475000000001</v>
      </c>
      <c r="K136" s="20">
        <f t="shared" si="134"/>
        <v>1557.2750000000001</v>
      </c>
      <c r="L136" s="21"/>
    </row>
    <row r="137" spans="1:12" ht="24" customHeight="1" x14ac:dyDescent="0.2">
      <c r="A137" s="45" t="s">
        <v>82</v>
      </c>
      <c r="B137" s="173" t="s">
        <v>564</v>
      </c>
      <c r="C137" s="173"/>
      <c r="D137" s="173"/>
      <c r="E137" s="24" t="s">
        <v>68</v>
      </c>
      <c r="F137" s="20">
        <v>1677.42</v>
      </c>
      <c r="G137" s="20">
        <f t="shared" si="130"/>
        <v>1464.3876600000001</v>
      </c>
      <c r="H137" s="20">
        <f t="shared" si="131"/>
        <v>1362.4005240000001</v>
      </c>
      <c r="I137" s="20">
        <f t="shared" si="132"/>
        <v>1269.6391980000001</v>
      </c>
      <c r="J137" s="20">
        <f t="shared" si="133"/>
        <v>1260.4133879999999</v>
      </c>
      <c r="K137" s="20">
        <f t="shared" si="134"/>
        <v>1251.3553200000001</v>
      </c>
      <c r="L137" s="21"/>
    </row>
    <row r="138" spans="1:12" ht="24" customHeight="1" x14ac:dyDescent="0.2">
      <c r="A138" s="45" t="s">
        <v>776</v>
      </c>
      <c r="B138" s="173" t="s">
        <v>777</v>
      </c>
      <c r="C138" s="173"/>
      <c r="D138" s="173"/>
      <c r="E138" s="24"/>
      <c r="F138" s="20">
        <v>1528.68</v>
      </c>
      <c r="G138" s="20">
        <f t="shared" si="130"/>
        <v>1334.53764</v>
      </c>
      <c r="H138" s="20">
        <f t="shared" si="131"/>
        <v>1241.5938960000001</v>
      </c>
      <c r="I138" s="20">
        <f t="shared" si="132"/>
        <v>1157.057892</v>
      </c>
      <c r="J138" s="20">
        <f t="shared" si="133"/>
        <v>1148.6501520000002</v>
      </c>
      <c r="K138" s="20">
        <f t="shared" si="134"/>
        <v>1140.39528</v>
      </c>
      <c r="L138" s="21"/>
    </row>
    <row r="139" spans="1:12" ht="24" customHeight="1" x14ac:dyDescent="0.2">
      <c r="A139" s="45" t="s">
        <v>83</v>
      </c>
      <c r="B139" s="173" t="s">
        <v>565</v>
      </c>
      <c r="C139" s="173"/>
      <c r="D139" s="173"/>
      <c r="E139" s="24" t="s">
        <v>68</v>
      </c>
      <c r="F139" s="20">
        <v>1700.9</v>
      </c>
      <c r="G139" s="20">
        <f t="shared" si="130"/>
        <v>1484.8857</v>
      </c>
      <c r="H139" s="20">
        <f t="shared" si="131"/>
        <v>1381.4709800000001</v>
      </c>
      <c r="I139" s="20">
        <f t="shared" si="132"/>
        <v>1287.41121</v>
      </c>
      <c r="J139" s="20">
        <f t="shared" si="133"/>
        <v>1278.0562600000001</v>
      </c>
      <c r="K139" s="20">
        <f t="shared" si="134"/>
        <v>1268.8714</v>
      </c>
      <c r="L139" s="21"/>
    </row>
    <row r="140" spans="1:12" ht="24" customHeight="1" x14ac:dyDescent="0.2">
      <c r="A140" s="45" t="s">
        <v>84</v>
      </c>
      <c r="B140" s="173" t="s">
        <v>566</v>
      </c>
      <c r="C140" s="173"/>
      <c r="D140" s="173"/>
      <c r="E140" s="24" t="s">
        <v>85</v>
      </c>
      <c r="F140" s="20">
        <v>1700.9</v>
      </c>
      <c r="G140" s="20">
        <f t="shared" si="130"/>
        <v>1484.8857</v>
      </c>
      <c r="H140" s="20">
        <f t="shared" si="131"/>
        <v>1381.4709800000001</v>
      </c>
      <c r="I140" s="20">
        <f t="shared" si="132"/>
        <v>1287.41121</v>
      </c>
      <c r="J140" s="20">
        <f t="shared" si="133"/>
        <v>1278.0562600000001</v>
      </c>
      <c r="K140" s="20">
        <f t="shared" si="134"/>
        <v>1268.8714</v>
      </c>
      <c r="L140" s="21"/>
    </row>
    <row r="141" spans="1:12" ht="24" customHeight="1" x14ac:dyDescent="0.2">
      <c r="A141" s="45" t="s">
        <v>86</v>
      </c>
      <c r="B141" s="173" t="s">
        <v>493</v>
      </c>
      <c r="C141" s="173"/>
      <c r="D141" s="173"/>
      <c r="E141" s="24" t="s">
        <v>85</v>
      </c>
      <c r="F141" s="20">
        <v>1448.19</v>
      </c>
      <c r="G141" s="20">
        <f t="shared" si="130"/>
        <v>1264.2698700000001</v>
      </c>
      <c r="H141" s="20">
        <f t="shared" si="131"/>
        <v>1176.219918</v>
      </c>
      <c r="I141" s="20">
        <f t="shared" si="132"/>
        <v>1096.1350110000001</v>
      </c>
      <c r="J141" s="20">
        <f t="shared" si="133"/>
        <v>1088.1699659999999</v>
      </c>
      <c r="K141" s="20">
        <f t="shared" si="134"/>
        <v>1080.3497400000001</v>
      </c>
      <c r="L141" s="21"/>
    </row>
    <row r="142" spans="1:12" ht="24" customHeight="1" x14ac:dyDescent="0.2">
      <c r="A142" s="45" t="s">
        <v>87</v>
      </c>
      <c r="B142" s="173" t="s">
        <v>501</v>
      </c>
      <c r="C142" s="173"/>
      <c r="D142" s="173"/>
      <c r="E142" s="24" t="s">
        <v>85</v>
      </c>
      <c r="F142" s="20">
        <v>1448.19</v>
      </c>
      <c r="G142" s="20">
        <f t="shared" si="130"/>
        <v>1264.2698700000001</v>
      </c>
      <c r="H142" s="20">
        <f t="shared" si="131"/>
        <v>1176.219918</v>
      </c>
      <c r="I142" s="20">
        <f t="shared" si="132"/>
        <v>1096.1350110000001</v>
      </c>
      <c r="J142" s="20">
        <f t="shared" si="133"/>
        <v>1088.1699659999999</v>
      </c>
      <c r="K142" s="20">
        <f t="shared" si="134"/>
        <v>1080.3497400000001</v>
      </c>
      <c r="L142" s="21"/>
    </row>
    <row r="143" spans="1:12" ht="24" customHeight="1" x14ac:dyDescent="0.2">
      <c r="A143" s="45" t="s">
        <v>88</v>
      </c>
      <c r="B143" s="173" t="s">
        <v>501</v>
      </c>
      <c r="C143" s="173"/>
      <c r="D143" s="173"/>
      <c r="E143" s="24" t="s">
        <v>68</v>
      </c>
      <c r="F143" s="20">
        <v>1114.1220000000001</v>
      </c>
      <c r="G143" s="20">
        <f t="shared" si="130"/>
        <v>972.62850600000002</v>
      </c>
      <c r="H143" s="20">
        <f t="shared" si="131"/>
        <v>904.88988840000002</v>
      </c>
      <c r="I143" s="20">
        <f t="shared" si="132"/>
        <v>843.27894179999998</v>
      </c>
      <c r="J143" s="20">
        <f t="shared" si="133"/>
        <v>837.15127080000002</v>
      </c>
      <c r="K143" s="20">
        <f t="shared" si="134"/>
        <v>831.13501200000007</v>
      </c>
      <c r="L143" s="21"/>
    </row>
    <row r="144" spans="1:12" ht="24" customHeight="1" x14ac:dyDescent="0.2">
      <c r="A144" s="45" t="s">
        <v>389</v>
      </c>
      <c r="B144" s="173" t="s">
        <v>390</v>
      </c>
      <c r="C144" s="173"/>
      <c r="D144" s="173"/>
      <c r="E144" s="24"/>
      <c r="F144" s="20">
        <v>2661.39</v>
      </c>
      <c r="G144" s="20">
        <f t="shared" si="130"/>
        <v>2323.39347</v>
      </c>
      <c r="H144" s="20">
        <f t="shared" si="131"/>
        <v>2161.580958</v>
      </c>
      <c r="I144" s="20">
        <f t="shared" si="132"/>
        <v>2014.4060909999998</v>
      </c>
      <c r="J144" s="20">
        <f t="shared" si="133"/>
        <v>1999.768446</v>
      </c>
      <c r="K144" s="20">
        <f t="shared" si="134"/>
        <v>1985.3969399999999</v>
      </c>
      <c r="L144" s="21"/>
    </row>
    <row r="145" spans="1:12" ht="24" customHeight="1" x14ac:dyDescent="0.2">
      <c r="A145" s="45" t="s">
        <v>89</v>
      </c>
      <c r="B145" s="173" t="s">
        <v>567</v>
      </c>
      <c r="C145" s="173"/>
      <c r="D145" s="173"/>
      <c r="E145" s="24" t="s">
        <v>486</v>
      </c>
      <c r="F145" s="20">
        <v>716.36</v>
      </c>
      <c r="G145" s="20">
        <f t="shared" si="130"/>
        <v>625.38228000000004</v>
      </c>
      <c r="H145" s="20">
        <f t="shared" si="131"/>
        <v>581.82759199999998</v>
      </c>
      <c r="I145" s="20">
        <f t="shared" si="132"/>
        <v>542.21288400000003</v>
      </c>
      <c r="J145" s="20">
        <f t="shared" si="133"/>
        <v>538.27290400000004</v>
      </c>
      <c r="K145" s="20">
        <f t="shared" si="134"/>
        <v>534.40455999999995</v>
      </c>
      <c r="L145" s="21"/>
    </row>
    <row r="146" spans="1:12" ht="24" customHeight="1" x14ac:dyDescent="0.2">
      <c r="A146" s="22" t="s">
        <v>90</v>
      </c>
      <c r="B146" s="182" t="s">
        <v>441</v>
      </c>
      <c r="C146" s="182"/>
      <c r="D146" s="182"/>
      <c r="E146" s="24" t="s">
        <v>91</v>
      </c>
      <c r="F146" s="20">
        <v>0</v>
      </c>
      <c r="G146" s="20">
        <f t="shared" si="130"/>
        <v>0</v>
      </c>
      <c r="H146" s="20">
        <f t="shared" si="131"/>
        <v>0</v>
      </c>
      <c r="I146" s="20">
        <f t="shared" si="132"/>
        <v>0</v>
      </c>
      <c r="J146" s="20">
        <f t="shared" si="133"/>
        <v>0</v>
      </c>
      <c r="K146" s="20">
        <f t="shared" si="134"/>
        <v>0</v>
      </c>
      <c r="L146" s="21"/>
    </row>
    <row r="147" spans="1:12" ht="24" customHeight="1" x14ac:dyDescent="0.2">
      <c r="A147" s="22" t="s">
        <v>92</v>
      </c>
      <c r="B147" s="182" t="s">
        <v>451</v>
      </c>
      <c r="C147" s="182"/>
      <c r="D147" s="182"/>
      <c r="E147" s="24" t="s">
        <v>91</v>
      </c>
      <c r="F147" s="20">
        <v>886.22</v>
      </c>
      <c r="G147" s="20">
        <f t="shared" si="130"/>
        <v>773.67006000000003</v>
      </c>
      <c r="H147" s="20">
        <f t="shared" si="131"/>
        <v>719.78788400000008</v>
      </c>
      <c r="I147" s="20">
        <f t="shared" si="132"/>
        <v>670.77991799999995</v>
      </c>
      <c r="J147" s="20">
        <f t="shared" si="133"/>
        <v>665.905708</v>
      </c>
      <c r="K147" s="20">
        <f t="shared" si="134"/>
        <v>661.12012000000004</v>
      </c>
      <c r="L147" s="21"/>
    </row>
    <row r="148" spans="1:12" ht="24" customHeight="1" x14ac:dyDescent="0.2">
      <c r="A148" s="22" t="s">
        <v>93</v>
      </c>
      <c r="B148" s="182" t="s">
        <v>568</v>
      </c>
      <c r="C148" s="182"/>
      <c r="D148" s="182"/>
      <c r="E148" s="24" t="s">
        <v>549</v>
      </c>
      <c r="F148" s="20">
        <v>1080.1099999999999</v>
      </c>
      <c r="G148" s="20">
        <f t="shared" si="130"/>
        <v>942.93602999999985</v>
      </c>
      <c r="H148" s="20">
        <f t="shared" si="131"/>
        <v>877.26534199999992</v>
      </c>
      <c r="I148" s="20">
        <f t="shared" si="132"/>
        <v>817.535259</v>
      </c>
      <c r="J148" s="20">
        <f t="shared" si="133"/>
        <v>811.59465399999999</v>
      </c>
      <c r="K148" s="20">
        <f t="shared" si="134"/>
        <v>805.76205999999991</v>
      </c>
      <c r="L148" s="21"/>
    </row>
    <row r="149" spans="1:12" ht="24" customHeight="1" x14ac:dyDescent="0.2">
      <c r="A149" s="22" t="s">
        <v>296</v>
      </c>
      <c r="B149" s="182" t="s">
        <v>568</v>
      </c>
      <c r="C149" s="182"/>
      <c r="D149" s="182"/>
      <c r="E149" s="24" t="s">
        <v>297</v>
      </c>
      <c r="F149" s="20">
        <v>754.54</v>
      </c>
      <c r="G149" s="20">
        <f t="shared" si="130"/>
        <v>658.71341999999993</v>
      </c>
      <c r="H149" s="20">
        <f t="shared" si="131"/>
        <v>612.83738799999992</v>
      </c>
      <c r="I149" s="20">
        <f t="shared" si="132"/>
        <v>571.11132599999996</v>
      </c>
      <c r="J149" s="20">
        <f t="shared" si="133"/>
        <v>566.96135600000002</v>
      </c>
      <c r="K149" s="20">
        <f t="shared" si="134"/>
        <v>562.88684000000001</v>
      </c>
      <c r="L149" s="21"/>
    </row>
    <row r="150" spans="1:12" ht="24" customHeight="1" x14ac:dyDescent="0.2">
      <c r="A150" s="22" t="s">
        <v>94</v>
      </c>
      <c r="B150" s="182" t="s">
        <v>569</v>
      </c>
      <c r="C150" s="182"/>
      <c r="D150" s="182"/>
      <c r="E150" s="24" t="s">
        <v>91</v>
      </c>
      <c r="F150" s="20">
        <v>867.99</v>
      </c>
      <c r="G150" s="20">
        <f t="shared" si="130"/>
        <v>757.75527</v>
      </c>
      <c r="H150" s="20">
        <f t="shared" si="131"/>
        <v>704.98147800000004</v>
      </c>
      <c r="I150" s="20">
        <f t="shared" si="132"/>
        <v>656.98163099999999</v>
      </c>
      <c r="J150" s="20">
        <f t="shared" si="133"/>
        <v>652.20768599999997</v>
      </c>
      <c r="K150" s="20">
        <f t="shared" si="134"/>
        <v>647.52053999999998</v>
      </c>
      <c r="L150" s="21"/>
    </row>
    <row r="151" spans="1:12" ht="24" customHeight="1" x14ac:dyDescent="0.2">
      <c r="A151" s="22" t="s">
        <v>304</v>
      </c>
      <c r="B151" s="182" t="s">
        <v>442</v>
      </c>
      <c r="C151" s="182"/>
      <c r="D151" s="182"/>
      <c r="E151" s="24" t="s">
        <v>305</v>
      </c>
      <c r="F151" s="20">
        <v>0</v>
      </c>
      <c r="G151" s="20">
        <f t="shared" si="130"/>
        <v>0</v>
      </c>
      <c r="H151" s="20">
        <f t="shared" si="131"/>
        <v>0</v>
      </c>
      <c r="I151" s="20">
        <f t="shared" si="132"/>
        <v>0</v>
      </c>
      <c r="J151" s="20">
        <f t="shared" si="133"/>
        <v>0</v>
      </c>
      <c r="K151" s="20">
        <f t="shared" si="134"/>
        <v>0</v>
      </c>
      <c r="L151" s="21"/>
    </row>
    <row r="152" spans="1:12" ht="24" customHeight="1" x14ac:dyDescent="0.2">
      <c r="A152" s="45" t="s">
        <v>95</v>
      </c>
      <c r="B152" s="173" t="s">
        <v>572</v>
      </c>
      <c r="C152" s="173"/>
      <c r="D152" s="173"/>
      <c r="E152" s="24" t="s">
        <v>486</v>
      </c>
      <c r="F152" s="20">
        <v>922.2</v>
      </c>
      <c r="G152" s="20">
        <f t="shared" si="130"/>
        <v>805.0806</v>
      </c>
      <c r="H152" s="20">
        <f t="shared" si="131"/>
        <v>749.01084000000003</v>
      </c>
      <c r="I152" s="20">
        <f t="shared" si="132"/>
        <v>698.01318000000003</v>
      </c>
      <c r="J152" s="20">
        <f t="shared" si="133"/>
        <v>692.94108000000006</v>
      </c>
      <c r="K152" s="20">
        <f t="shared" si="134"/>
        <v>687.96119999999996</v>
      </c>
      <c r="L152" s="21"/>
    </row>
    <row r="153" spans="1:12" ht="24" customHeight="1" x14ac:dyDescent="0.2">
      <c r="A153" s="22" t="s">
        <v>96</v>
      </c>
      <c r="B153" s="182" t="s">
        <v>570</v>
      </c>
      <c r="C153" s="182"/>
      <c r="D153" s="182"/>
      <c r="E153" s="24" t="s">
        <v>91</v>
      </c>
      <c r="F153" s="20">
        <v>0</v>
      </c>
      <c r="G153" s="20">
        <f t="shared" si="130"/>
        <v>0</v>
      </c>
      <c r="H153" s="20">
        <f t="shared" si="131"/>
        <v>0</v>
      </c>
      <c r="I153" s="20">
        <f t="shared" si="132"/>
        <v>0</v>
      </c>
      <c r="J153" s="20">
        <f t="shared" si="133"/>
        <v>0</v>
      </c>
      <c r="K153" s="20">
        <f t="shared" si="134"/>
        <v>0</v>
      </c>
      <c r="L153" s="21"/>
    </row>
    <row r="154" spans="1:12" ht="24" customHeight="1" x14ac:dyDescent="0.2">
      <c r="A154" s="22" t="s">
        <v>97</v>
      </c>
      <c r="B154" s="182" t="s">
        <v>570</v>
      </c>
      <c r="C154" s="182"/>
      <c r="D154" s="182"/>
      <c r="E154" s="24" t="s">
        <v>479</v>
      </c>
      <c r="F154" s="20">
        <v>960.3</v>
      </c>
      <c r="G154" s="20">
        <f>SUM(F154-0.0904*F154)</f>
        <v>873.48887999999999</v>
      </c>
      <c r="H154" s="20">
        <f>SUM(F154-0.135*F154)</f>
        <v>830.65949999999998</v>
      </c>
      <c r="I154" s="20">
        <f>SUM(F154-0.14*F154)</f>
        <v>825.85799999999995</v>
      </c>
      <c r="J154" s="20">
        <f>SUM(F154-0.15*F154)</f>
        <v>816.255</v>
      </c>
      <c r="K154" s="20">
        <f>SUM(F154-0.155*F154)</f>
        <v>811.45349999999996</v>
      </c>
      <c r="L154" s="21"/>
    </row>
    <row r="155" spans="1:12" ht="24" customHeight="1" x14ac:dyDescent="0.2">
      <c r="A155" s="45" t="s">
        <v>98</v>
      </c>
      <c r="B155" s="173" t="s">
        <v>439</v>
      </c>
      <c r="C155" s="173"/>
      <c r="D155" s="173"/>
      <c r="E155" s="24" t="s">
        <v>91</v>
      </c>
      <c r="F155" s="20">
        <v>1567.82</v>
      </c>
      <c r="G155" s="20">
        <f>SUM(F155-0.127*F155)</f>
        <v>1368.70686</v>
      </c>
      <c r="H155" s="20">
        <f>SUM(F155-0.1878*F155)</f>
        <v>1273.3834039999999</v>
      </c>
      <c r="I155" s="20">
        <f>SUM(F155-0.2431*F155)</f>
        <v>1186.6829579999999</v>
      </c>
      <c r="J155" s="20">
        <f>SUM(F155-0.2486*F155)</f>
        <v>1178.0599480000001</v>
      </c>
      <c r="K155" s="20">
        <f>SUM(F155-0.254*F155)</f>
        <v>1169.5937199999998</v>
      </c>
      <c r="L155" s="21"/>
    </row>
    <row r="156" spans="1:12" ht="24" customHeight="1" x14ac:dyDescent="0.2">
      <c r="A156" s="45" t="s">
        <v>99</v>
      </c>
      <c r="B156" s="173" t="s">
        <v>571</v>
      </c>
      <c r="C156" s="173"/>
      <c r="D156" s="173"/>
      <c r="E156" s="24" t="s">
        <v>91</v>
      </c>
      <c r="F156" s="20">
        <v>1588.11</v>
      </c>
      <c r="G156" s="20">
        <f>SUM(F156-0.127*F156)</f>
        <v>1386.42003</v>
      </c>
      <c r="H156" s="20">
        <f>SUM(F156-0.1878*F156)</f>
        <v>1289.862942</v>
      </c>
      <c r="I156" s="20">
        <f>SUM(F156-0.2431*F156)</f>
        <v>1202.0404589999998</v>
      </c>
      <c r="J156" s="20">
        <f>SUM(F156-0.2486*F156)</f>
        <v>1193.305854</v>
      </c>
      <c r="K156" s="20">
        <f>SUM(F156-0.254*F156)</f>
        <v>1184.7300599999999</v>
      </c>
      <c r="L156" s="21"/>
    </row>
    <row r="157" spans="1:12" ht="24" customHeight="1" x14ac:dyDescent="0.2">
      <c r="A157" s="105" t="s">
        <v>100</v>
      </c>
      <c r="B157" s="180" t="s">
        <v>573</v>
      </c>
      <c r="C157" s="180"/>
      <c r="D157" s="180"/>
      <c r="E157" s="106" t="s">
        <v>91</v>
      </c>
      <c r="F157" s="107">
        <v>664.57212000000004</v>
      </c>
      <c r="G157" s="107">
        <v>603.05999999999995</v>
      </c>
      <c r="H157" s="107">
        <v>603.05999999999995</v>
      </c>
      <c r="I157" s="107">
        <v>603.05999999999995</v>
      </c>
      <c r="J157" s="107">
        <v>603.05999999999995</v>
      </c>
      <c r="K157" s="107">
        <v>603.05999999999995</v>
      </c>
      <c r="L157" s="21"/>
    </row>
    <row r="158" spans="1:12" ht="24" customHeight="1" x14ac:dyDescent="0.2">
      <c r="A158" s="109" t="s">
        <v>307</v>
      </c>
      <c r="B158" s="172" t="s">
        <v>515</v>
      </c>
      <c r="C158" s="172"/>
      <c r="D158" s="172"/>
      <c r="E158" s="110" t="s">
        <v>308</v>
      </c>
      <c r="F158" s="111">
        <v>1818.75</v>
      </c>
      <c r="G158" s="111">
        <f t="shared" ref="G158:G165" si="145">SUM(F158-0.0904*F158)</f>
        <v>1654.335</v>
      </c>
      <c r="H158" s="111">
        <f t="shared" ref="H158:H165" si="146">SUM(F158-0.135*F158)</f>
        <v>1573.21875</v>
      </c>
      <c r="I158" s="111">
        <f t="shared" ref="I158:I165" si="147">SUM(F158-0.14*F158)</f>
        <v>1564.125</v>
      </c>
      <c r="J158" s="111">
        <f t="shared" ref="J158:J165" si="148">SUM(F158-0.15*F158)</f>
        <v>1545.9375</v>
      </c>
      <c r="K158" s="111">
        <f t="shared" ref="K158:K165" si="149">SUM(F158-0.155*F158)</f>
        <v>1536.84375</v>
      </c>
      <c r="L158" s="21"/>
    </row>
    <row r="159" spans="1:12" ht="24" customHeight="1" x14ac:dyDescent="0.2">
      <c r="A159" s="45" t="s">
        <v>101</v>
      </c>
      <c r="B159" s="172" t="s">
        <v>555</v>
      </c>
      <c r="C159" s="172"/>
      <c r="D159" s="172"/>
      <c r="E159" s="24" t="s">
        <v>486</v>
      </c>
      <c r="F159" s="20">
        <v>0</v>
      </c>
      <c r="G159" s="20">
        <f t="shared" si="145"/>
        <v>0</v>
      </c>
      <c r="H159" s="20">
        <f t="shared" si="146"/>
        <v>0</v>
      </c>
      <c r="I159" s="20">
        <f t="shared" si="147"/>
        <v>0</v>
      </c>
      <c r="J159" s="20">
        <f t="shared" si="148"/>
        <v>0</v>
      </c>
      <c r="K159" s="20">
        <f t="shared" si="149"/>
        <v>0</v>
      </c>
      <c r="L159" s="21"/>
    </row>
    <row r="160" spans="1:12" ht="24" customHeight="1" x14ac:dyDescent="0.2">
      <c r="A160" s="45" t="s">
        <v>102</v>
      </c>
      <c r="B160" s="172" t="s">
        <v>440</v>
      </c>
      <c r="C160" s="172"/>
      <c r="D160" s="172"/>
      <c r="E160" s="24" t="s">
        <v>486</v>
      </c>
      <c r="F160" s="20">
        <v>960.3</v>
      </c>
      <c r="G160" s="20">
        <f t="shared" si="145"/>
        <v>873.48887999999999</v>
      </c>
      <c r="H160" s="20">
        <f t="shared" si="146"/>
        <v>830.65949999999998</v>
      </c>
      <c r="I160" s="20">
        <f t="shared" si="147"/>
        <v>825.85799999999995</v>
      </c>
      <c r="J160" s="20">
        <f t="shared" si="148"/>
        <v>816.255</v>
      </c>
      <c r="K160" s="20">
        <f t="shared" si="149"/>
        <v>811.45349999999996</v>
      </c>
      <c r="L160" s="21"/>
    </row>
    <row r="161" spans="1:12" ht="24" customHeight="1" x14ac:dyDescent="0.2">
      <c r="A161" s="45" t="s">
        <v>103</v>
      </c>
      <c r="B161" s="172" t="s">
        <v>574</v>
      </c>
      <c r="C161" s="172"/>
      <c r="D161" s="172"/>
      <c r="E161" s="24"/>
      <c r="F161" s="20">
        <v>0</v>
      </c>
      <c r="G161" s="20">
        <f t="shared" si="145"/>
        <v>0</v>
      </c>
      <c r="H161" s="20">
        <f t="shared" si="146"/>
        <v>0</v>
      </c>
      <c r="I161" s="20">
        <f t="shared" si="147"/>
        <v>0</v>
      </c>
      <c r="J161" s="20">
        <f t="shared" si="148"/>
        <v>0</v>
      </c>
      <c r="K161" s="20">
        <f t="shared" si="149"/>
        <v>0</v>
      </c>
      <c r="L161" s="21"/>
    </row>
    <row r="162" spans="1:12" ht="24" customHeight="1" x14ac:dyDescent="0.2">
      <c r="A162" s="45" t="s">
        <v>104</v>
      </c>
      <c r="B162" s="172" t="s">
        <v>561</v>
      </c>
      <c r="C162" s="172"/>
      <c r="D162" s="172"/>
      <c r="E162" s="24"/>
      <c r="F162" s="20">
        <v>1396.8</v>
      </c>
      <c r="G162" s="20">
        <f t="shared" si="145"/>
        <v>1270.52928</v>
      </c>
      <c r="H162" s="20">
        <f t="shared" si="146"/>
        <v>1208.232</v>
      </c>
      <c r="I162" s="20">
        <f t="shared" si="147"/>
        <v>1201.248</v>
      </c>
      <c r="J162" s="20">
        <f t="shared" si="148"/>
        <v>1187.28</v>
      </c>
      <c r="K162" s="20">
        <f t="shared" si="149"/>
        <v>1180.296</v>
      </c>
      <c r="L162" s="21"/>
    </row>
    <row r="163" spans="1:12" ht="24" customHeight="1" x14ac:dyDescent="0.2">
      <c r="A163" s="45" t="s">
        <v>105</v>
      </c>
      <c r="B163" s="172" t="s">
        <v>575</v>
      </c>
      <c r="C163" s="172"/>
      <c r="D163" s="172"/>
      <c r="E163" s="24" t="s">
        <v>486</v>
      </c>
      <c r="F163" s="20">
        <v>0</v>
      </c>
      <c r="G163" s="20">
        <f t="shared" si="145"/>
        <v>0</v>
      </c>
      <c r="H163" s="20">
        <f t="shared" si="146"/>
        <v>0</v>
      </c>
      <c r="I163" s="20">
        <f t="shared" si="147"/>
        <v>0</v>
      </c>
      <c r="J163" s="20">
        <f t="shared" si="148"/>
        <v>0</v>
      </c>
      <c r="K163" s="20">
        <f t="shared" si="149"/>
        <v>0</v>
      </c>
      <c r="L163" s="21"/>
    </row>
    <row r="164" spans="1:12" ht="24" customHeight="1" x14ac:dyDescent="0.2">
      <c r="A164" s="45" t="s">
        <v>379</v>
      </c>
      <c r="B164" s="172" t="s">
        <v>391</v>
      </c>
      <c r="C164" s="172"/>
      <c r="D164" s="172"/>
      <c r="E164" s="24"/>
      <c r="F164" s="20">
        <v>1134.9000000000001</v>
      </c>
      <c r="G164" s="20">
        <f t="shared" si="145"/>
        <v>1032.3050400000002</v>
      </c>
      <c r="H164" s="20">
        <f t="shared" si="146"/>
        <v>981.68850000000009</v>
      </c>
      <c r="I164" s="20">
        <f t="shared" si="147"/>
        <v>976.01400000000012</v>
      </c>
      <c r="J164" s="20">
        <f t="shared" si="148"/>
        <v>964.66500000000008</v>
      </c>
      <c r="K164" s="20">
        <f t="shared" si="149"/>
        <v>958.99050000000011</v>
      </c>
      <c r="L164" s="21"/>
    </row>
    <row r="165" spans="1:12" ht="24" customHeight="1" x14ac:dyDescent="0.2">
      <c r="A165" s="45" t="s">
        <v>106</v>
      </c>
      <c r="B165" s="172" t="s">
        <v>576</v>
      </c>
      <c r="C165" s="172"/>
      <c r="D165" s="172"/>
      <c r="E165" s="24" t="s">
        <v>486</v>
      </c>
      <c r="F165" s="20">
        <v>0</v>
      </c>
      <c r="G165" s="20">
        <f t="shared" si="145"/>
        <v>0</v>
      </c>
      <c r="H165" s="20">
        <f t="shared" si="146"/>
        <v>0</v>
      </c>
      <c r="I165" s="20">
        <f t="shared" si="147"/>
        <v>0</v>
      </c>
      <c r="J165" s="20">
        <f t="shared" si="148"/>
        <v>0</v>
      </c>
      <c r="K165" s="20">
        <f t="shared" si="149"/>
        <v>0</v>
      </c>
      <c r="L165" s="21"/>
    </row>
    <row r="166" spans="1:12" ht="24" customHeight="1" x14ac:dyDescent="0.2">
      <c r="A166" s="179" t="s">
        <v>577</v>
      </c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21"/>
    </row>
    <row r="167" spans="1:12" ht="24" customHeight="1" x14ac:dyDescent="0.2">
      <c r="A167" s="18" t="s">
        <v>107</v>
      </c>
      <c r="B167" s="48" t="s">
        <v>578</v>
      </c>
      <c r="C167" s="49"/>
      <c r="D167" s="49"/>
      <c r="E167" s="50" t="s">
        <v>461</v>
      </c>
      <c r="F167" s="51">
        <v>153.06780000000001</v>
      </c>
      <c r="G167" s="51">
        <f t="shared" ref="G167:G185" si="150">SUM(F167-0.127*F167)</f>
        <v>133.6281894</v>
      </c>
      <c r="H167" s="51">
        <f t="shared" ref="H167:H185" si="151">SUM(F167-0.1878*F167)</f>
        <v>124.32166716</v>
      </c>
      <c r="I167" s="51">
        <f t="shared" ref="I167:I185" si="152">SUM(F167-0.2431*F167)</f>
        <v>115.85701782000001</v>
      </c>
      <c r="J167" s="51">
        <f t="shared" ref="J167:J185" si="153">SUM(F167-0.2486*F167)</f>
        <v>115.01514492000001</v>
      </c>
      <c r="K167" s="51">
        <f t="shared" ref="K167:K185" si="154">SUM(F167-0.254*F167)</f>
        <v>114.1885788</v>
      </c>
      <c r="L167" s="21"/>
    </row>
    <row r="168" spans="1:12" ht="24" customHeight="1" x14ac:dyDescent="0.2">
      <c r="A168" s="22" t="s">
        <v>108</v>
      </c>
      <c r="B168" s="52" t="s">
        <v>419</v>
      </c>
      <c r="C168" s="52"/>
      <c r="D168" s="52"/>
      <c r="E168" s="50" t="s">
        <v>461</v>
      </c>
      <c r="F168" s="20">
        <v>213.56</v>
      </c>
      <c r="G168" s="20">
        <f t="shared" si="150"/>
        <v>186.43788000000001</v>
      </c>
      <c r="H168" s="20">
        <f t="shared" si="151"/>
        <v>173.45343200000002</v>
      </c>
      <c r="I168" s="20">
        <f t="shared" si="152"/>
        <v>161.643564</v>
      </c>
      <c r="J168" s="20">
        <f t="shared" si="153"/>
        <v>160.46898400000001</v>
      </c>
      <c r="K168" s="20">
        <f t="shared" si="154"/>
        <v>159.31576000000001</v>
      </c>
      <c r="L168" s="21"/>
    </row>
    <row r="169" spans="1:12" ht="24" customHeight="1" x14ac:dyDescent="0.2">
      <c r="A169" s="22" t="s">
        <v>109</v>
      </c>
      <c r="B169" s="52" t="s">
        <v>522</v>
      </c>
      <c r="C169" s="52"/>
      <c r="D169" s="52"/>
      <c r="E169" s="50" t="s">
        <v>461</v>
      </c>
      <c r="F169" s="20">
        <v>219.85</v>
      </c>
      <c r="G169" s="20">
        <f t="shared" si="150"/>
        <v>191.92904999999999</v>
      </c>
      <c r="H169" s="20">
        <f t="shared" si="151"/>
        <v>178.56216999999998</v>
      </c>
      <c r="I169" s="20">
        <f t="shared" si="152"/>
        <v>166.40446499999999</v>
      </c>
      <c r="J169" s="20">
        <f t="shared" si="153"/>
        <v>165.19529</v>
      </c>
      <c r="K169" s="20">
        <f t="shared" si="154"/>
        <v>164.00809999999998</v>
      </c>
      <c r="L169" s="21"/>
    </row>
    <row r="170" spans="1:12" ht="24" customHeight="1" x14ac:dyDescent="0.2">
      <c r="A170" s="22" t="s">
        <v>110</v>
      </c>
      <c r="B170" s="52" t="s">
        <v>444</v>
      </c>
      <c r="C170" s="52"/>
      <c r="D170" s="52"/>
      <c r="E170" s="50" t="s">
        <v>461</v>
      </c>
      <c r="F170" s="20">
        <v>220.16</v>
      </c>
      <c r="G170" s="20">
        <f t="shared" si="150"/>
        <v>192.19968</v>
      </c>
      <c r="H170" s="20">
        <f t="shared" si="151"/>
        <v>178.813952</v>
      </c>
      <c r="I170" s="20">
        <f t="shared" si="152"/>
        <v>166.639104</v>
      </c>
      <c r="J170" s="20">
        <f t="shared" si="153"/>
        <v>165.428224</v>
      </c>
      <c r="K170" s="20">
        <f t="shared" si="154"/>
        <v>164.23936</v>
      </c>
      <c r="L170" s="21"/>
    </row>
    <row r="171" spans="1:12" ht="24" customHeight="1" x14ac:dyDescent="0.2">
      <c r="A171" s="22" t="s">
        <v>111</v>
      </c>
      <c r="B171" s="52" t="s">
        <v>580</v>
      </c>
      <c r="C171" s="52"/>
      <c r="D171" s="52"/>
      <c r="E171" s="50" t="s">
        <v>461</v>
      </c>
      <c r="F171" s="20">
        <v>224.94</v>
      </c>
      <c r="G171" s="20">
        <f t="shared" si="150"/>
        <v>196.37261999999998</v>
      </c>
      <c r="H171" s="20">
        <f t="shared" si="151"/>
        <v>182.696268</v>
      </c>
      <c r="I171" s="20">
        <f t="shared" si="152"/>
        <v>170.25708599999999</v>
      </c>
      <c r="J171" s="20">
        <f t="shared" si="153"/>
        <v>169.01991599999999</v>
      </c>
      <c r="K171" s="20">
        <f t="shared" si="154"/>
        <v>167.80524</v>
      </c>
      <c r="L171" s="21"/>
    </row>
    <row r="172" spans="1:12" ht="24" customHeight="1" x14ac:dyDescent="0.2">
      <c r="A172" s="22" t="s">
        <v>112</v>
      </c>
      <c r="B172" s="52" t="s">
        <v>420</v>
      </c>
      <c r="C172" s="52"/>
      <c r="D172" s="52"/>
      <c r="E172" s="53" t="s">
        <v>113</v>
      </c>
      <c r="F172" s="20">
        <v>259.70834000000002</v>
      </c>
      <c r="G172" s="20">
        <f t="shared" si="150"/>
        <v>226.72538082000003</v>
      </c>
      <c r="H172" s="20">
        <f t="shared" si="151"/>
        <v>210.93511374800002</v>
      </c>
      <c r="I172" s="20">
        <f t="shared" si="152"/>
        <v>196.57324254600002</v>
      </c>
      <c r="J172" s="20">
        <f t="shared" si="153"/>
        <v>195.14484667600001</v>
      </c>
      <c r="K172" s="20">
        <f t="shared" si="154"/>
        <v>193.74242164000003</v>
      </c>
      <c r="L172" s="21"/>
    </row>
    <row r="173" spans="1:12" ht="24" customHeight="1" x14ac:dyDescent="0.2">
      <c r="A173" s="22" t="s">
        <v>114</v>
      </c>
      <c r="B173" s="52" t="s">
        <v>421</v>
      </c>
      <c r="C173" s="52"/>
      <c r="D173" s="52"/>
      <c r="E173" s="53" t="s">
        <v>536</v>
      </c>
      <c r="F173" s="20">
        <v>285.18</v>
      </c>
      <c r="G173" s="20">
        <f t="shared" si="150"/>
        <v>248.96214000000001</v>
      </c>
      <c r="H173" s="20">
        <f t="shared" si="151"/>
        <v>231.62319600000001</v>
      </c>
      <c r="I173" s="20">
        <f t="shared" si="152"/>
        <v>215.85274200000001</v>
      </c>
      <c r="J173" s="20">
        <f t="shared" si="153"/>
        <v>214.28425200000001</v>
      </c>
      <c r="K173" s="20">
        <f t="shared" si="154"/>
        <v>212.74428</v>
      </c>
      <c r="L173" s="21"/>
    </row>
    <row r="174" spans="1:12" ht="24" customHeight="1" x14ac:dyDescent="0.2">
      <c r="A174" s="22" t="s">
        <v>115</v>
      </c>
      <c r="B174" s="52" t="s">
        <v>421</v>
      </c>
      <c r="C174" s="52"/>
      <c r="D174" s="52"/>
      <c r="E174" s="53" t="s">
        <v>536</v>
      </c>
      <c r="F174" s="20">
        <v>202.1619</v>
      </c>
      <c r="G174" s="20">
        <f t="shared" si="150"/>
        <v>176.48733870000001</v>
      </c>
      <c r="H174" s="20">
        <f t="shared" si="151"/>
        <v>164.19589518000001</v>
      </c>
      <c r="I174" s="20">
        <f t="shared" si="152"/>
        <v>153.01634210999998</v>
      </c>
      <c r="J174" s="20">
        <f t="shared" si="153"/>
        <v>151.90445166000001</v>
      </c>
      <c r="K174" s="20">
        <f t="shared" si="154"/>
        <v>150.81277740000002</v>
      </c>
      <c r="L174" s="21"/>
    </row>
    <row r="175" spans="1:12" ht="24" customHeight="1" x14ac:dyDescent="0.2">
      <c r="A175" s="22" t="s">
        <v>116</v>
      </c>
      <c r="B175" s="52" t="s">
        <v>422</v>
      </c>
      <c r="C175" s="52"/>
      <c r="D175" s="52"/>
      <c r="E175" s="53" t="s">
        <v>537</v>
      </c>
      <c r="F175" s="20">
        <v>489.80594000000002</v>
      </c>
      <c r="G175" s="20">
        <f t="shared" si="150"/>
        <v>427.60058562</v>
      </c>
      <c r="H175" s="20">
        <f t="shared" si="151"/>
        <v>397.82038446800004</v>
      </c>
      <c r="I175" s="20">
        <f t="shared" si="152"/>
        <v>370.73411598600001</v>
      </c>
      <c r="J175" s="20">
        <f t="shared" si="153"/>
        <v>368.04018331600003</v>
      </c>
      <c r="K175" s="20">
        <f t="shared" si="154"/>
        <v>365.39523124000004</v>
      </c>
      <c r="L175" s="21"/>
    </row>
    <row r="176" spans="1:12" ht="24" customHeight="1" x14ac:dyDescent="0.2">
      <c r="A176" s="22" t="s">
        <v>117</v>
      </c>
      <c r="B176" s="52" t="s">
        <v>422</v>
      </c>
      <c r="C176" s="52"/>
      <c r="D176" s="52"/>
      <c r="E176" s="53" t="s">
        <v>584</v>
      </c>
      <c r="F176" s="20">
        <v>912.45</v>
      </c>
      <c r="G176" s="20">
        <f t="shared" si="150"/>
        <v>796.56885</v>
      </c>
      <c r="H176" s="20">
        <f t="shared" si="151"/>
        <v>741.09189000000003</v>
      </c>
      <c r="I176" s="20">
        <f t="shared" si="152"/>
        <v>690.63340500000004</v>
      </c>
      <c r="J176" s="20">
        <f t="shared" si="153"/>
        <v>685.61493000000007</v>
      </c>
      <c r="K176" s="20">
        <f t="shared" si="154"/>
        <v>680.68770000000006</v>
      </c>
      <c r="L176" s="21"/>
    </row>
    <row r="177" spans="1:12" ht="24" customHeight="1" x14ac:dyDescent="0.2">
      <c r="A177" s="22" t="s">
        <v>773</v>
      </c>
      <c r="B177" s="52" t="s">
        <v>774</v>
      </c>
      <c r="C177" s="52"/>
      <c r="D177" s="52"/>
      <c r="E177" s="53"/>
      <c r="F177" s="20">
        <v>300</v>
      </c>
      <c r="G177" s="20">
        <f t="shared" si="150"/>
        <v>261.89999999999998</v>
      </c>
      <c r="H177" s="20">
        <f t="shared" si="151"/>
        <v>243.66</v>
      </c>
      <c r="I177" s="20">
        <f t="shared" si="152"/>
        <v>227.07</v>
      </c>
      <c r="J177" s="20">
        <f t="shared" si="153"/>
        <v>225.42000000000002</v>
      </c>
      <c r="K177" s="20">
        <f t="shared" si="154"/>
        <v>223.8</v>
      </c>
      <c r="L177" s="21"/>
    </row>
    <row r="178" spans="1:12" ht="24" customHeight="1" x14ac:dyDescent="0.2">
      <c r="A178" s="22" t="s">
        <v>118</v>
      </c>
      <c r="B178" s="52" t="s">
        <v>581</v>
      </c>
      <c r="C178" s="52"/>
      <c r="D178" s="52"/>
      <c r="E178" s="53" t="s">
        <v>119</v>
      </c>
      <c r="F178" s="20">
        <v>384.65309999999999</v>
      </c>
      <c r="G178" s="20">
        <f t="shared" si="150"/>
        <v>335.80215629999998</v>
      </c>
      <c r="H178" s="20">
        <f t="shared" si="151"/>
        <v>312.41524781999999</v>
      </c>
      <c r="I178" s="20">
        <f t="shared" si="152"/>
        <v>291.14393138999998</v>
      </c>
      <c r="J178" s="20">
        <f t="shared" si="153"/>
        <v>289.02833934</v>
      </c>
      <c r="K178" s="20">
        <f t="shared" si="154"/>
        <v>286.95121259999996</v>
      </c>
      <c r="L178" s="21"/>
    </row>
    <row r="179" spans="1:12" ht="24" customHeight="1" x14ac:dyDescent="0.2">
      <c r="A179" s="22" t="s">
        <v>120</v>
      </c>
      <c r="B179" s="181" t="s">
        <v>423</v>
      </c>
      <c r="C179" s="181"/>
      <c r="D179" s="181"/>
      <c r="E179" s="53" t="s">
        <v>119</v>
      </c>
      <c r="F179" s="20">
        <v>384.65309999999999</v>
      </c>
      <c r="G179" s="20">
        <f t="shared" si="150"/>
        <v>335.80215629999998</v>
      </c>
      <c r="H179" s="20">
        <f t="shared" si="151"/>
        <v>312.41524781999999</v>
      </c>
      <c r="I179" s="20">
        <f t="shared" si="152"/>
        <v>291.14393138999998</v>
      </c>
      <c r="J179" s="20">
        <f t="shared" si="153"/>
        <v>289.02833934</v>
      </c>
      <c r="K179" s="20">
        <f t="shared" si="154"/>
        <v>286.95121259999996</v>
      </c>
      <c r="L179" s="21"/>
    </row>
    <row r="180" spans="1:12" ht="24" customHeight="1" x14ac:dyDescent="0.2">
      <c r="A180" s="22" t="s">
        <v>356</v>
      </c>
      <c r="B180" s="130" t="s">
        <v>378</v>
      </c>
      <c r="C180" s="55"/>
      <c r="D180" s="56"/>
      <c r="E180" s="53"/>
      <c r="F180" s="20">
        <v>1152</v>
      </c>
      <c r="G180" s="20">
        <f t="shared" si="150"/>
        <v>1005.696</v>
      </c>
      <c r="H180" s="20">
        <f t="shared" si="151"/>
        <v>935.65440000000001</v>
      </c>
      <c r="I180" s="20">
        <f t="shared" si="152"/>
        <v>871.94880000000001</v>
      </c>
      <c r="J180" s="20">
        <f t="shared" si="153"/>
        <v>865.61279999999999</v>
      </c>
      <c r="K180" s="20">
        <f t="shared" si="154"/>
        <v>859.39200000000005</v>
      </c>
      <c r="L180" s="21"/>
    </row>
    <row r="181" spans="1:12" ht="24" customHeight="1" x14ac:dyDescent="0.2">
      <c r="A181" s="22" t="s">
        <v>121</v>
      </c>
      <c r="B181" s="54" t="s">
        <v>437</v>
      </c>
      <c r="C181" s="55"/>
      <c r="D181" s="56"/>
      <c r="E181" s="53" t="s">
        <v>536</v>
      </c>
      <c r="F181" s="20">
        <v>660</v>
      </c>
      <c r="G181" s="20">
        <f t="shared" si="150"/>
        <v>576.17999999999995</v>
      </c>
      <c r="H181" s="20">
        <f t="shared" si="151"/>
        <v>536.05200000000002</v>
      </c>
      <c r="I181" s="20">
        <f t="shared" si="152"/>
        <v>499.55399999999997</v>
      </c>
      <c r="J181" s="20">
        <f t="shared" si="153"/>
        <v>495.92399999999998</v>
      </c>
      <c r="K181" s="20">
        <f t="shared" si="154"/>
        <v>492.36</v>
      </c>
      <c r="L181" s="21"/>
    </row>
    <row r="182" spans="1:12" ht="24" customHeight="1" x14ac:dyDescent="0.2">
      <c r="A182" s="22" t="s">
        <v>122</v>
      </c>
      <c r="B182" s="54" t="s">
        <v>438</v>
      </c>
      <c r="C182" s="55"/>
      <c r="D182" s="56"/>
      <c r="E182" s="53" t="s">
        <v>536</v>
      </c>
      <c r="F182" s="20">
        <v>804.32</v>
      </c>
      <c r="G182" s="20">
        <f t="shared" si="150"/>
        <v>702.17136000000005</v>
      </c>
      <c r="H182" s="20">
        <f t="shared" si="151"/>
        <v>653.26870400000007</v>
      </c>
      <c r="I182" s="20">
        <f t="shared" si="152"/>
        <v>608.78980799999999</v>
      </c>
      <c r="J182" s="20">
        <f t="shared" si="153"/>
        <v>604.36604800000009</v>
      </c>
      <c r="K182" s="20">
        <f t="shared" si="154"/>
        <v>600.02272000000005</v>
      </c>
      <c r="L182" s="21"/>
    </row>
    <row r="183" spans="1:12" ht="24" customHeight="1" x14ac:dyDescent="0.2">
      <c r="A183" s="22" t="s">
        <v>123</v>
      </c>
      <c r="B183" s="52" t="s">
        <v>582</v>
      </c>
      <c r="C183" s="52"/>
      <c r="D183" s="52"/>
      <c r="E183" s="53" t="s">
        <v>579</v>
      </c>
      <c r="F183" s="20">
        <v>861.81</v>
      </c>
      <c r="G183" s="20">
        <f t="shared" si="150"/>
        <v>752.36012999999991</v>
      </c>
      <c r="H183" s="20">
        <f t="shared" si="151"/>
        <v>699.96208200000001</v>
      </c>
      <c r="I183" s="20">
        <f t="shared" si="152"/>
        <v>652.303989</v>
      </c>
      <c r="J183" s="20">
        <f t="shared" si="153"/>
        <v>647.56403399999999</v>
      </c>
      <c r="K183" s="20">
        <f t="shared" si="154"/>
        <v>642.91025999999999</v>
      </c>
      <c r="L183" s="21"/>
    </row>
    <row r="184" spans="1:12" ht="24" customHeight="1" x14ac:dyDescent="0.2">
      <c r="A184" s="29" t="s">
        <v>124</v>
      </c>
      <c r="B184" s="57" t="s">
        <v>582</v>
      </c>
      <c r="C184" s="57"/>
      <c r="D184" s="57"/>
      <c r="E184" s="53" t="s">
        <v>583</v>
      </c>
      <c r="F184" s="20">
        <v>863.71</v>
      </c>
      <c r="G184" s="20">
        <f t="shared" si="150"/>
        <v>754.01882999999998</v>
      </c>
      <c r="H184" s="20">
        <f t="shared" si="151"/>
        <v>701.50526200000002</v>
      </c>
      <c r="I184" s="20">
        <f t="shared" si="152"/>
        <v>653.74209900000005</v>
      </c>
      <c r="J184" s="20">
        <f t="shared" si="153"/>
        <v>648.99169400000005</v>
      </c>
      <c r="K184" s="20">
        <f t="shared" si="154"/>
        <v>644.32766000000004</v>
      </c>
      <c r="L184" s="21"/>
    </row>
    <row r="185" spans="1:12" ht="24" customHeight="1" x14ac:dyDescent="0.2">
      <c r="A185" s="29" t="s">
        <v>125</v>
      </c>
      <c r="B185" s="57" t="s">
        <v>585</v>
      </c>
      <c r="C185" s="57"/>
      <c r="D185" s="57"/>
      <c r="E185" s="58" t="s">
        <v>536</v>
      </c>
      <c r="F185" s="31">
        <v>539.24166000000002</v>
      </c>
      <c r="G185" s="31">
        <f t="shared" si="150"/>
        <v>470.75796918000003</v>
      </c>
      <c r="H185" s="31">
        <f t="shared" si="151"/>
        <v>437.97207625200002</v>
      </c>
      <c r="I185" s="31">
        <f t="shared" si="152"/>
        <v>408.15201245399999</v>
      </c>
      <c r="J185" s="31">
        <f t="shared" si="153"/>
        <v>405.18618332400001</v>
      </c>
      <c r="K185" s="31">
        <f t="shared" si="154"/>
        <v>402.27427836000004</v>
      </c>
      <c r="L185" s="21"/>
    </row>
    <row r="186" spans="1:12" ht="24" customHeight="1" x14ac:dyDescent="0.2">
      <c r="A186" s="179" t="s">
        <v>586</v>
      </c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21"/>
    </row>
    <row r="187" spans="1:12" ht="24" customHeight="1" x14ac:dyDescent="0.2">
      <c r="A187" s="126">
        <v>220528</v>
      </c>
      <c r="B187" s="210" t="s">
        <v>424</v>
      </c>
      <c r="C187" s="211"/>
      <c r="D187" s="212"/>
      <c r="E187" s="127"/>
      <c r="F187" s="128">
        <v>828</v>
      </c>
      <c r="G187" s="128">
        <f>SUM(F187-0.0904*F187)</f>
        <v>753.14880000000005</v>
      </c>
      <c r="H187" s="128">
        <f>SUM(F187-0.135*F187)</f>
        <v>716.22</v>
      </c>
      <c r="I187" s="128">
        <f>SUM(F187-0.14*F187)</f>
        <v>712.07999999999993</v>
      </c>
      <c r="J187" s="128">
        <f>SUM(F187-0.15*F187)</f>
        <v>703.8</v>
      </c>
      <c r="K187" s="128">
        <f>SUM(F187-0.155*F187)</f>
        <v>699.66</v>
      </c>
      <c r="L187" s="21"/>
    </row>
    <row r="188" spans="1:12" ht="24" customHeight="1" x14ac:dyDescent="0.2">
      <c r="A188" s="59" t="s">
        <v>126</v>
      </c>
      <c r="B188" s="174" t="s">
        <v>425</v>
      </c>
      <c r="C188" s="174"/>
      <c r="D188" s="174"/>
      <c r="E188" s="19" t="s">
        <v>127</v>
      </c>
      <c r="F188" s="51">
        <v>523.79999999999995</v>
      </c>
      <c r="G188" s="51">
        <f>SUM(F188-0.0904*F188)</f>
        <v>476.44847999999996</v>
      </c>
      <c r="H188" s="51">
        <f>SUM(F188-0.135*F188)</f>
        <v>453.08699999999999</v>
      </c>
      <c r="I188" s="51">
        <f>SUM(F188-0.14*F188)</f>
        <v>450.46799999999996</v>
      </c>
      <c r="J188" s="51">
        <f>SUM(F188-0.15*F188)</f>
        <v>445.22999999999996</v>
      </c>
      <c r="K188" s="51">
        <f>SUM(F188-0.155*F188)</f>
        <v>442.61099999999999</v>
      </c>
      <c r="L188" s="21"/>
    </row>
    <row r="189" spans="1:12" ht="24" customHeight="1" x14ac:dyDescent="0.2">
      <c r="A189" s="60" t="s">
        <v>128</v>
      </c>
      <c r="B189" s="175" t="s">
        <v>426</v>
      </c>
      <c r="C189" s="175"/>
      <c r="D189" s="175"/>
      <c r="E189" s="23" t="s">
        <v>127</v>
      </c>
      <c r="F189" s="51">
        <v>523.79999999999995</v>
      </c>
      <c r="G189" s="20">
        <f>SUM(F189-0.0904*F189)</f>
        <v>476.44847999999996</v>
      </c>
      <c r="H189" s="20">
        <f>SUM(F189-0.135*F189)</f>
        <v>453.08699999999999</v>
      </c>
      <c r="I189" s="20">
        <f>SUM(F189-0.14*F189)</f>
        <v>450.46799999999996</v>
      </c>
      <c r="J189" s="20">
        <f>SUM(F189-0.15*F189)</f>
        <v>445.22999999999996</v>
      </c>
      <c r="K189" s="20">
        <f>SUM(F189-0.155*F189)</f>
        <v>442.61099999999999</v>
      </c>
      <c r="L189" s="21"/>
    </row>
    <row r="190" spans="1:12" ht="24" customHeight="1" x14ac:dyDescent="0.2">
      <c r="A190" s="61" t="s">
        <v>129</v>
      </c>
      <c r="B190" s="175" t="s">
        <v>425</v>
      </c>
      <c r="C190" s="175"/>
      <c r="D190" s="175"/>
      <c r="E190" s="62" t="s">
        <v>130</v>
      </c>
      <c r="F190" s="20">
        <v>394.28</v>
      </c>
      <c r="G190" s="20">
        <f>SUM(F190-0.127*F190)</f>
        <v>344.20643999999999</v>
      </c>
      <c r="H190" s="20">
        <f>SUM(F190-0.1878*F190)</f>
        <v>320.23421599999995</v>
      </c>
      <c r="I190" s="20">
        <f>SUM(F190-0.2431*F190)</f>
        <v>298.43053199999997</v>
      </c>
      <c r="J190" s="20">
        <f>SUM(F190-0.2486*F190)</f>
        <v>296.26199199999996</v>
      </c>
      <c r="K190" s="20">
        <f>SUM(F190-0.254*F190)</f>
        <v>294.13288</v>
      </c>
      <c r="L190" s="21"/>
    </row>
    <row r="191" spans="1:12" ht="24" customHeight="1" x14ac:dyDescent="0.2">
      <c r="A191" s="61" t="s">
        <v>131</v>
      </c>
      <c r="B191" s="175" t="s">
        <v>426</v>
      </c>
      <c r="C191" s="175"/>
      <c r="D191" s="175"/>
      <c r="E191" s="62" t="s">
        <v>130</v>
      </c>
      <c r="F191" s="20">
        <v>397.41</v>
      </c>
      <c r="G191" s="20">
        <f>SUM(F191-0.127*F191)</f>
        <v>346.93893000000003</v>
      </c>
      <c r="H191" s="20">
        <f>SUM(F191-0.1878*F191)</f>
        <v>322.77640200000002</v>
      </c>
      <c r="I191" s="20">
        <f>SUM(F191-0.2431*F191)</f>
        <v>300.79962899999998</v>
      </c>
      <c r="J191" s="20">
        <f>SUM(F191-0.2486*F191)</f>
        <v>298.61387400000001</v>
      </c>
      <c r="K191" s="20">
        <f>SUM(F191-0.254*F191)</f>
        <v>296.46786000000003</v>
      </c>
      <c r="L191" s="21"/>
    </row>
    <row r="192" spans="1:12" ht="24" customHeight="1" x14ac:dyDescent="0.2">
      <c r="A192" s="61" t="s">
        <v>775</v>
      </c>
      <c r="B192" s="175" t="s">
        <v>426</v>
      </c>
      <c r="C192" s="175"/>
      <c r="D192" s="175"/>
      <c r="E192" s="62" t="s">
        <v>130</v>
      </c>
      <c r="F192" s="20">
        <v>451.05</v>
      </c>
      <c r="G192" s="20">
        <f>SUM(F192-0.127*F192)</f>
        <v>393.76665000000003</v>
      </c>
      <c r="H192" s="20">
        <f>SUM(F192-0.1878*F192)</f>
        <v>366.34280999999999</v>
      </c>
      <c r="I192" s="20">
        <f>SUM(F192-0.2431*F192)</f>
        <v>341.399745</v>
      </c>
      <c r="J192" s="20">
        <f>SUM(F192-0.2486*F192)</f>
        <v>338.91897</v>
      </c>
      <c r="K192" s="20">
        <f>SUM(F192-0.254*F192)</f>
        <v>336.48329999999999</v>
      </c>
      <c r="L192" s="21"/>
    </row>
    <row r="193" spans="1:12" ht="24" customHeight="1" x14ac:dyDescent="0.2">
      <c r="A193" s="61" t="s">
        <v>306</v>
      </c>
      <c r="B193" s="175" t="s">
        <v>427</v>
      </c>
      <c r="C193" s="175"/>
      <c r="D193" s="175"/>
      <c r="E193" s="62" t="s">
        <v>55</v>
      </c>
      <c r="F193" s="20">
        <v>472.88</v>
      </c>
      <c r="G193" s="20">
        <f>SUM(F193-0.0904*F193)</f>
        <v>430.13164799999998</v>
      </c>
      <c r="H193" s="20">
        <f>SUM(F193-0.135*F193)</f>
        <v>409.0412</v>
      </c>
      <c r="I193" s="20">
        <f>SUM(F193-0.14*F193)</f>
        <v>406.67679999999996</v>
      </c>
      <c r="J193" s="20">
        <f>SUM(F193-0.15*F193)</f>
        <v>401.94799999999998</v>
      </c>
      <c r="K193" s="20">
        <f>SUM(F193-0.155*F193)</f>
        <v>399.58359999999999</v>
      </c>
      <c r="L193" s="21"/>
    </row>
    <row r="194" spans="1:12" ht="24" customHeight="1" x14ac:dyDescent="0.2">
      <c r="A194" s="61" t="s">
        <v>350</v>
      </c>
      <c r="B194" s="175" t="s">
        <v>428</v>
      </c>
      <c r="C194" s="175"/>
      <c r="D194" s="175"/>
      <c r="E194" s="62" t="s">
        <v>55</v>
      </c>
      <c r="F194" s="20">
        <v>472.88</v>
      </c>
      <c r="G194" s="20">
        <f>SUM(F194-0.0904*F194)</f>
        <v>430.13164799999998</v>
      </c>
      <c r="H194" s="20">
        <f>SUM(F194-0.135*F194)</f>
        <v>409.0412</v>
      </c>
      <c r="I194" s="20">
        <f>SUM(F194-0.14*F194)</f>
        <v>406.67679999999996</v>
      </c>
      <c r="J194" s="20">
        <f>SUM(F194-0.15*F194)</f>
        <v>401.94799999999998</v>
      </c>
      <c r="K194" s="20">
        <f>SUM(F194-0.155*F194)</f>
        <v>399.58359999999999</v>
      </c>
      <c r="L194" s="21"/>
    </row>
    <row r="195" spans="1:12" ht="24" customHeight="1" x14ac:dyDescent="0.2">
      <c r="A195" s="61" t="s">
        <v>132</v>
      </c>
      <c r="B195" s="175" t="s">
        <v>429</v>
      </c>
      <c r="C195" s="175"/>
      <c r="D195" s="175"/>
      <c r="E195" s="23" t="s">
        <v>457</v>
      </c>
      <c r="F195" s="20">
        <v>0</v>
      </c>
      <c r="G195" s="20">
        <f>SUM(F195-0.127*F195)</f>
        <v>0</v>
      </c>
      <c r="H195" s="20">
        <f>SUM(F195-0.1878*F195)</f>
        <v>0</v>
      </c>
      <c r="I195" s="20">
        <f>SUM(F195-0.2431*F195)</f>
        <v>0</v>
      </c>
      <c r="J195" s="20">
        <f>SUM(F195-0.2486*F195)</f>
        <v>0</v>
      </c>
      <c r="K195" s="20">
        <f>SUM(F195-0.254*F195)</f>
        <v>0</v>
      </c>
      <c r="L195" s="21"/>
    </row>
    <row r="196" spans="1:12" ht="24" customHeight="1" x14ac:dyDescent="0.2">
      <c r="A196" s="61" t="s">
        <v>133</v>
      </c>
      <c r="B196" s="175" t="s">
        <v>425</v>
      </c>
      <c r="C196" s="175"/>
      <c r="D196" s="175"/>
      <c r="E196" s="23" t="s">
        <v>457</v>
      </c>
      <c r="F196" s="20">
        <v>0</v>
      </c>
      <c r="G196" s="20">
        <f>SUM(F196-0.127*F196)</f>
        <v>0</v>
      </c>
      <c r="H196" s="20">
        <f>SUM(F196-0.1878*F196)</f>
        <v>0</v>
      </c>
      <c r="I196" s="20">
        <f>SUM(F196-0.2431*F196)</f>
        <v>0</v>
      </c>
      <c r="J196" s="20">
        <f>SUM(F196-0.2486*F196)</f>
        <v>0</v>
      </c>
      <c r="K196" s="20">
        <f>SUM(F196-0.254*F196)</f>
        <v>0</v>
      </c>
      <c r="L196" s="21"/>
    </row>
    <row r="197" spans="1:12" ht="24" customHeight="1" x14ac:dyDescent="0.2">
      <c r="A197" s="60" t="s">
        <v>134</v>
      </c>
      <c r="B197" s="175" t="s">
        <v>429</v>
      </c>
      <c r="C197" s="175"/>
      <c r="D197" s="175"/>
      <c r="E197" s="23" t="s">
        <v>127</v>
      </c>
      <c r="F197" s="20">
        <v>611.1</v>
      </c>
      <c r="G197" s="20">
        <f t="shared" ref="G197:G206" si="155">SUM(F197-0.0904*F197)</f>
        <v>555.85656000000006</v>
      </c>
      <c r="H197" s="20">
        <f t="shared" ref="H197:H206" si="156">SUM(F197-0.135*F197)</f>
        <v>528.60149999999999</v>
      </c>
      <c r="I197" s="20">
        <f t="shared" ref="I197:I206" si="157">SUM(F197-0.14*F197)</f>
        <v>525.54600000000005</v>
      </c>
      <c r="J197" s="20">
        <f t="shared" ref="J197:J206" si="158">SUM(F197-0.15*F197)</f>
        <v>519.43500000000006</v>
      </c>
      <c r="K197" s="20">
        <f t="shared" ref="K197:K206" si="159">SUM(F197-0.155*F197)</f>
        <v>516.37950000000001</v>
      </c>
      <c r="L197" s="21"/>
    </row>
    <row r="198" spans="1:12" ht="24" customHeight="1" x14ac:dyDescent="0.2">
      <c r="A198" s="60" t="s">
        <v>135</v>
      </c>
      <c r="B198" s="175" t="s">
        <v>587</v>
      </c>
      <c r="C198" s="175"/>
      <c r="D198" s="175"/>
      <c r="E198" s="23" t="s">
        <v>127</v>
      </c>
      <c r="F198" s="20">
        <v>545.63</v>
      </c>
      <c r="G198" s="20">
        <f t="shared" si="155"/>
        <v>496.305048</v>
      </c>
      <c r="H198" s="20">
        <f t="shared" si="156"/>
        <v>471.96994999999998</v>
      </c>
      <c r="I198" s="20">
        <f t="shared" si="157"/>
        <v>469.24180000000001</v>
      </c>
      <c r="J198" s="20">
        <f t="shared" si="158"/>
        <v>463.78550000000001</v>
      </c>
      <c r="K198" s="20">
        <f t="shared" si="159"/>
        <v>461.05734999999999</v>
      </c>
      <c r="L198" s="21"/>
    </row>
    <row r="199" spans="1:12" ht="24" customHeight="1" x14ac:dyDescent="0.2">
      <c r="A199" s="60" t="s">
        <v>136</v>
      </c>
      <c r="B199" s="175" t="s">
        <v>588</v>
      </c>
      <c r="C199" s="175"/>
      <c r="D199" s="175"/>
      <c r="E199" s="23" t="s">
        <v>458</v>
      </c>
      <c r="F199" s="20">
        <v>0</v>
      </c>
      <c r="G199" s="20">
        <f t="shared" si="155"/>
        <v>0</v>
      </c>
      <c r="H199" s="20">
        <f t="shared" si="156"/>
        <v>0</v>
      </c>
      <c r="I199" s="20">
        <f t="shared" si="157"/>
        <v>0</v>
      </c>
      <c r="J199" s="20">
        <f t="shared" si="158"/>
        <v>0</v>
      </c>
      <c r="K199" s="20">
        <f t="shared" si="159"/>
        <v>0</v>
      </c>
      <c r="L199" s="21"/>
    </row>
    <row r="200" spans="1:12" ht="24" customHeight="1" x14ac:dyDescent="0.2">
      <c r="A200" s="60" t="s">
        <v>137</v>
      </c>
      <c r="B200" s="175" t="s">
        <v>430</v>
      </c>
      <c r="C200" s="175"/>
      <c r="D200" s="175"/>
      <c r="E200" s="23" t="s">
        <v>127</v>
      </c>
      <c r="F200" s="20">
        <v>98.94</v>
      </c>
      <c r="G200" s="20">
        <f t="shared" si="155"/>
        <v>89.995823999999999</v>
      </c>
      <c r="H200" s="20">
        <f t="shared" si="156"/>
        <v>85.583100000000002</v>
      </c>
      <c r="I200" s="20">
        <f t="shared" si="157"/>
        <v>85.088399999999993</v>
      </c>
      <c r="J200" s="20">
        <f t="shared" si="158"/>
        <v>84.099000000000004</v>
      </c>
      <c r="K200" s="20">
        <f t="shared" si="159"/>
        <v>83.604299999999995</v>
      </c>
      <c r="L200" s="21"/>
    </row>
    <row r="201" spans="1:12" ht="24" customHeight="1" x14ac:dyDescent="0.2">
      <c r="A201" s="63" t="s">
        <v>138</v>
      </c>
      <c r="B201" s="195" t="s">
        <v>139</v>
      </c>
      <c r="C201" s="195"/>
      <c r="D201" s="195"/>
      <c r="E201" s="30"/>
      <c r="F201" s="31">
        <v>0</v>
      </c>
      <c r="G201" s="31">
        <f t="shared" si="155"/>
        <v>0</v>
      </c>
      <c r="H201" s="31">
        <f t="shared" si="156"/>
        <v>0</v>
      </c>
      <c r="I201" s="31">
        <f t="shared" si="157"/>
        <v>0</v>
      </c>
      <c r="J201" s="31">
        <f t="shared" si="158"/>
        <v>0</v>
      </c>
      <c r="K201" s="31">
        <f t="shared" si="159"/>
        <v>0</v>
      </c>
      <c r="L201" s="21"/>
    </row>
    <row r="202" spans="1:12" ht="24" customHeight="1" x14ac:dyDescent="0.2">
      <c r="A202" s="63" t="s">
        <v>366</v>
      </c>
      <c r="B202" s="195" t="s">
        <v>139</v>
      </c>
      <c r="C202" s="195"/>
      <c r="D202" s="195"/>
      <c r="E202" s="131" t="s">
        <v>367</v>
      </c>
      <c r="F202" s="31">
        <v>35.67</v>
      </c>
      <c r="G202" s="31">
        <f t="shared" si="155"/>
        <v>32.445432000000004</v>
      </c>
      <c r="H202" s="31">
        <f t="shared" si="156"/>
        <v>30.854550000000003</v>
      </c>
      <c r="I202" s="31">
        <f t="shared" si="157"/>
        <v>30.676200000000001</v>
      </c>
      <c r="J202" s="31">
        <f t="shared" si="158"/>
        <v>30.319500000000001</v>
      </c>
      <c r="K202" s="31">
        <f t="shared" si="159"/>
        <v>30.141150000000003</v>
      </c>
      <c r="L202" s="21"/>
    </row>
    <row r="203" spans="1:12" ht="24" customHeight="1" x14ac:dyDescent="0.2">
      <c r="A203" s="63" t="s">
        <v>368</v>
      </c>
      <c r="B203" s="195" t="s">
        <v>369</v>
      </c>
      <c r="C203" s="195"/>
      <c r="D203" s="195"/>
      <c r="E203" s="131" t="s">
        <v>367</v>
      </c>
      <c r="F203" s="31">
        <v>64.349999999999994</v>
      </c>
      <c r="G203" s="31">
        <f t="shared" si="155"/>
        <v>58.532759999999996</v>
      </c>
      <c r="H203" s="31">
        <f t="shared" si="156"/>
        <v>55.662749999999996</v>
      </c>
      <c r="I203" s="31">
        <f t="shared" si="157"/>
        <v>55.340999999999994</v>
      </c>
      <c r="J203" s="31">
        <f t="shared" si="158"/>
        <v>54.697499999999998</v>
      </c>
      <c r="K203" s="31">
        <f t="shared" si="159"/>
        <v>54.375749999999996</v>
      </c>
      <c r="L203" s="21"/>
    </row>
    <row r="204" spans="1:12" ht="24" customHeight="1" x14ac:dyDescent="0.2">
      <c r="A204" s="63" t="s">
        <v>370</v>
      </c>
      <c r="B204" s="183" t="s">
        <v>371</v>
      </c>
      <c r="C204" s="184"/>
      <c r="D204" s="185"/>
      <c r="E204" s="131"/>
      <c r="F204" s="31">
        <v>112.5</v>
      </c>
      <c r="G204" s="31">
        <f t="shared" si="155"/>
        <v>102.33</v>
      </c>
      <c r="H204" s="31">
        <f t="shared" si="156"/>
        <v>97.3125</v>
      </c>
      <c r="I204" s="31">
        <f t="shared" si="157"/>
        <v>96.75</v>
      </c>
      <c r="J204" s="31">
        <f t="shared" si="158"/>
        <v>95.625</v>
      </c>
      <c r="K204" s="31">
        <f t="shared" si="159"/>
        <v>95.0625</v>
      </c>
      <c r="L204" s="21"/>
    </row>
    <row r="205" spans="1:12" ht="24" customHeight="1" x14ac:dyDescent="0.2">
      <c r="A205" s="63" t="s">
        <v>348</v>
      </c>
      <c r="B205" s="195" t="s">
        <v>349</v>
      </c>
      <c r="C205" s="195"/>
      <c r="D205" s="195"/>
      <c r="E205" s="30"/>
      <c r="F205" s="31">
        <v>91.17</v>
      </c>
      <c r="G205" s="31">
        <f t="shared" si="155"/>
        <v>82.928232000000008</v>
      </c>
      <c r="H205" s="31">
        <f t="shared" si="156"/>
        <v>78.862049999999996</v>
      </c>
      <c r="I205" s="31">
        <f t="shared" si="157"/>
        <v>78.406199999999998</v>
      </c>
      <c r="J205" s="31">
        <f t="shared" si="158"/>
        <v>77.494500000000002</v>
      </c>
      <c r="K205" s="31">
        <f t="shared" si="159"/>
        <v>77.038650000000004</v>
      </c>
      <c r="L205" s="21"/>
    </row>
    <row r="206" spans="1:12" ht="24" customHeight="1" x14ac:dyDescent="0.2">
      <c r="A206" s="63" t="s">
        <v>292</v>
      </c>
      <c r="B206" s="195" t="s">
        <v>293</v>
      </c>
      <c r="C206" s="195"/>
      <c r="D206" s="195"/>
      <c r="E206" s="30"/>
      <c r="F206" s="31">
        <v>0</v>
      </c>
      <c r="G206" s="31">
        <f t="shared" si="155"/>
        <v>0</v>
      </c>
      <c r="H206" s="31">
        <f t="shared" si="156"/>
        <v>0</v>
      </c>
      <c r="I206" s="31">
        <f t="shared" si="157"/>
        <v>0</v>
      </c>
      <c r="J206" s="31">
        <f t="shared" si="158"/>
        <v>0</v>
      </c>
      <c r="K206" s="31">
        <f t="shared" si="159"/>
        <v>0</v>
      </c>
      <c r="L206" s="21"/>
    </row>
    <row r="207" spans="1:12" ht="24" customHeight="1" x14ac:dyDescent="0.2">
      <c r="A207" s="179" t="s">
        <v>589</v>
      </c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21"/>
    </row>
    <row r="208" spans="1:12" ht="24" customHeight="1" x14ac:dyDescent="0.2">
      <c r="A208" s="193" t="s">
        <v>590</v>
      </c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21"/>
    </row>
    <row r="209" spans="1:17" s="2" customFormat="1" ht="24" customHeight="1" x14ac:dyDescent="0.2">
      <c r="A209" s="59" t="s">
        <v>140</v>
      </c>
      <c r="B209" s="199" t="s">
        <v>431</v>
      </c>
      <c r="C209" s="199"/>
      <c r="D209" s="199"/>
      <c r="E209" s="34"/>
      <c r="F209" s="51">
        <v>183.6</v>
      </c>
      <c r="G209" s="51">
        <f t="shared" ref="G209:G227" si="160">SUM(F209-0.0904*F209)</f>
        <v>167.00255999999999</v>
      </c>
      <c r="H209" s="51">
        <f t="shared" ref="H209:H227" si="161">SUM(F209-0.135*F209)</f>
        <v>158.81399999999999</v>
      </c>
      <c r="I209" s="51">
        <f t="shared" ref="I209:I227" si="162">SUM(F209-0.14*F209)</f>
        <v>157.89599999999999</v>
      </c>
      <c r="J209" s="51">
        <f t="shared" ref="J209:J227" si="163">SUM(F209-0.15*F209)</f>
        <v>156.06</v>
      </c>
      <c r="K209" s="51">
        <f t="shared" ref="K209:K227" si="164">SUM(F209-0.155*F209)</f>
        <v>155.142</v>
      </c>
      <c r="L209" s="21"/>
      <c r="M209" s="64"/>
      <c r="N209" s="64"/>
      <c r="O209" s="64"/>
      <c r="P209" s="64"/>
      <c r="Q209" s="64"/>
    </row>
    <row r="210" spans="1:17" s="2" customFormat="1" ht="24" customHeight="1" x14ac:dyDescent="0.2">
      <c r="A210" s="46" t="s">
        <v>141</v>
      </c>
      <c r="B210" s="172" t="s">
        <v>591</v>
      </c>
      <c r="C210" s="172"/>
      <c r="D210" s="172"/>
      <c r="E210" s="24"/>
      <c r="F210" s="20">
        <v>100.4</v>
      </c>
      <c r="G210" s="20">
        <f t="shared" si="160"/>
        <v>91.323840000000004</v>
      </c>
      <c r="H210" s="20">
        <f t="shared" si="161"/>
        <v>86.846000000000004</v>
      </c>
      <c r="I210" s="20">
        <f t="shared" si="162"/>
        <v>86.344000000000008</v>
      </c>
      <c r="J210" s="20">
        <f t="shared" si="163"/>
        <v>85.34</v>
      </c>
      <c r="K210" s="20">
        <f t="shared" si="164"/>
        <v>84.838000000000008</v>
      </c>
      <c r="L210" s="21"/>
      <c r="M210" s="64"/>
      <c r="N210" s="64"/>
      <c r="O210" s="64"/>
      <c r="P210" s="64"/>
      <c r="Q210" s="64"/>
    </row>
    <row r="211" spans="1:17" s="2" customFormat="1" ht="24" customHeight="1" x14ac:dyDescent="0.2">
      <c r="A211" s="46" t="s">
        <v>142</v>
      </c>
      <c r="B211" s="172" t="s">
        <v>592</v>
      </c>
      <c r="C211" s="172"/>
      <c r="D211" s="172"/>
      <c r="E211" s="24"/>
      <c r="F211" s="20">
        <v>0</v>
      </c>
      <c r="G211" s="20">
        <f t="shared" si="160"/>
        <v>0</v>
      </c>
      <c r="H211" s="20">
        <f t="shared" si="161"/>
        <v>0</v>
      </c>
      <c r="I211" s="20">
        <f t="shared" si="162"/>
        <v>0</v>
      </c>
      <c r="J211" s="20">
        <f t="shared" si="163"/>
        <v>0</v>
      </c>
      <c r="K211" s="20">
        <f t="shared" si="164"/>
        <v>0</v>
      </c>
      <c r="L211" s="21"/>
      <c r="M211" s="64"/>
      <c r="N211" s="64"/>
      <c r="O211" s="64"/>
      <c r="P211" s="64"/>
      <c r="Q211" s="64"/>
    </row>
    <row r="212" spans="1:17" s="2" customFormat="1" ht="24" customHeight="1" x14ac:dyDescent="0.2">
      <c r="A212" s="46" t="s">
        <v>286</v>
      </c>
      <c r="B212" s="172" t="s">
        <v>594</v>
      </c>
      <c r="C212" s="172"/>
      <c r="D212" s="172"/>
      <c r="E212" s="24"/>
      <c r="F212" s="20">
        <v>0</v>
      </c>
      <c r="G212" s="20">
        <f t="shared" ref="G212" si="165">SUM(F212-0.0904*F212)</f>
        <v>0</v>
      </c>
      <c r="H212" s="20">
        <f t="shared" ref="H212" si="166">SUM(F212-0.135*F212)</f>
        <v>0</v>
      </c>
      <c r="I212" s="20">
        <f t="shared" ref="I212" si="167">SUM(F212-0.14*F212)</f>
        <v>0</v>
      </c>
      <c r="J212" s="20">
        <f t="shared" ref="J212" si="168">SUM(F212-0.15*F212)</f>
        <v>0</v>
      </c>
      <c r="K212" s="20">
        <f t="shared" ref="K212" si="169">SUM(F212-0.155*F212)</f>
        <v>0</v>
      </c>
      <c r="L212" s="21"/>
      <c r="M212" s="64"/>
      <c r="N212" s="64"/>
      <c r="O212" s="64"/>
      <c r="P212" s="64"/>
      <c r="Q212" s="64"/>
    </row>
    <row r="213" spans="1:17" s="2" customFormat="1" ht="24" customHeight="1" x14ac:dyDescent="0.2">
      <c r="A213" s="92" t="s">
        <v>143</v>
      </c>
      <c r="B213" s="176" t="s">
        <v>414</v>
      </c>
      <c r="C213" s="176"/>
      <c r="D213" s="176"/>
      <c r="E213" s="24"/>
      <c r="F213" s="20">
        <v>531.73</v>
      </c>
      <c r="G213" s="20">
        <f t="shared" si="160"/>
        <v>483.661608</v>
      </c>
      <c r="H213" s="20">
        <f t="shared" si="161"/>
        <v>459.94645000000003</v>
      </c>
      <c r="I213" s="20">
        <f t="shared" si="162"/>
        <v>457.2878</v>
      </c>
      <c r="J213" s="20">
        <f t="shared" si="163"/>
        <v>451.97050000000002</v>
      </c>
      <c r="K213" s="20">
        <f t="shared" si="164"/>
        <v>449.31185000000005</v>
      </c>
      <c r="L213" s="21"/>
      <c r="M213" s="64"/>
      <c r="N213" s="64"/>
      <c r="O213" s="64"/>
      <c r="P213" s="64"/>
      <c r="Q213" s="64"/>
    </row>
    <row r="214" spans="1:17" s="2" customFormat="1" ht="24" customHeight="1" x14ac:dyDescent="0.2">
      <c r="A214" s="92" t="s">
        <v>144</v>
      </c>
      <c r="B214" s="176" t="s">
        <v>410</v>
      </c>
      <c r="C214" s="176"/>
      <c r="D214" s="176"/>
      <c r="E214" s="24"/>
      <c r="F214" s="20">
        <v>524.65</v>
      </c>
      <c r="G214" s="20">
        <f t="shared" si="160"/>
        <v>477.22163999999998</v>
      </c>
      <c r="H214" s="20">
        <f t="shared" si="161"/>
        <v>453.82225</v>
      </c>
      <c r="I214" s="20">
        <f t="shared" si="162"/>
        <v>451.19899999999996</v>
      </c>
      <c r="J214" s="20">
        <f t="shared" si="163"/>
        <v>445.95249999999999</v>
      </c>
      <c r="K214" s="20">
        <f t="shared" si="164"/>
        <v>443.32925</v>
      </c>
      <c r="L214" s="21"/>
      <c r="M214" s="64"/>
      <c r="N214" s="64"/>
      <c r="O214" s="64"/>
      <c r="P214" s="64"/>
      <c r="Q214" s="64"/>
    </row>
    <row r="215" spans="1:17" s="2" customFormat="1" ht="24" customHeight="1" x14ac:dyDescent="0.2">
      <c r="A215" s="92" t="s">
        <v>145</v>
      </c>
      <c r="B215" s="176" t="s">
        <v>415</v>
      </c>
      <c r="C215" s="176"/>
      <c r="D215" s="176"/>
      <c r="E215" s="24"/>
      <c r="F215" s="20">
        <v>742.78</v>
      </c>
      <c r="G215" s="20">
        <f t="shared" si="160"/>
        <v>675.63268799999992</v>
      </c>
      <c r="H215" s="20">
        <f t="shared" si="161"/>
        <v>642.50469999999996</v>
      </c>
      <c r="I215" s="20">
        <f t="shared" si="162"/>
        <v>638.79079999999999</v>
      </c>
      <c r="J215" s="20">
        <f t="shared" si="163"/>
        <v>631.36299999999994</v>
      </c>
      <c r="K215" s="20">
        <f t="shared" si="164"/>
        <v>627.64909999999998</v>
      </c>
      <c r="L215" s="21"/>
      <c r="M215" s="64"/>
      <c r="N215" s="64"/>
      <c r="O215" s="64"/>
      <c r="P215" s="64"/>
      <c r="Q215" s="64"/>
    </row>
    <row r="216" spans="1:17" s="2" customFormat="1" ht="24" customHeight="1" x14ac:dyDescent="0.2">
      <c r="A216" s="92" t="s">
        <v>146</v>
      </c>
      <c r="B216" s="176" t="s">
        <v>445</v>
      </c>
      <c r="C216" s="176"/>
      <c r="D216" s="176"/>
      <c r="E216" s="24"/>
      <c r="F216" s="20">
        <v>733.18</v>
      </c>
      <c r="G216" s="20">
        <f t="shared" si="160"/>
        <v>666.90052800000001</v>
      </c>
      <c r="H216" s="20">
        <f t="shared" si="161"/>
        <v>634.20069999999998</v>
      </c>
      <c r="I216" s="20">
        <f t="shared" si="162"/>
        <v>630.5347999999999</v>
      </c>
      <c r="J216" s="20">
        <f t="shared" si="163"/>
        <v>623.20299999999997</v>
      </c>
      <c r="K216" s="20">
        <f t="shared" si="164"/>
        <v>619.53710000000001</v>
      </c>
      <c r="L216" s="21"/>
      <c r="M216" s="64"/>
      <c r="N216" s="64"/>
      <c r="O216" s="64"/>
      <c r="P216" s="64"/>
      <c r="Q216" s="64"/>
    </row>
    <row r="217" spans="1:17" s="2" customFormat="1" ht="24" customHeight="1" x14ac:dyDescent="0.2">
      <c r="A217" s="46" t="s">
        <v>147</v>
      </c>
      <c r="B217" s="176" t="s">
        <v>595</v>
      </c>
      <c r="C217" s="176"/>
      <c r="D217" s="176"/>
      <c r="E217" s="24"/>
      <c r="F217" s="20">
        <v>334.24</v>
      </c>
      <c r="G217" s="20">
        <f t="shared" si="160"/>
        <v>304.02470399999999</v>
      </c>
      <c r="H217" s="20">
        <f t="shared" si="161"/>
        <v>289.11759999999998</v>
      </c>
      <c r="I217" s="20">
        <f t="shared" si="162"/>
        <v>287.44639999999998</v>
      </c>
      <c r="J217" s="20">
        <f t="shared" si="163"/>
        <v>284.10399999999998</v>
      </c>
      <c r="K217" s="20">
        <f t="shared" si="164"/>
        <v>282.43279999999999</v>
      </c>
      <c r="L217" s="21"/>
      <c r="M217" s="64"/>
      <c r="N217" s="64"/>
      <c r="O217" s="64"/>
      <c r="P217" s="64"/>
      <c r="Q217" s="64"/>
    </row>
    <row r="218" spans="1:17" s="2" customFormat="1" ht="24" customHeight="1" x14ac:dyDescent="0.2">
      <c r="A218" s="46" t="s">
        <v>148</v>
      </c>
      <c r="B218" s="176" t="s">
        <v>596</v>
      </c>
      <c r="C218" s="176"/>
      <c r="D218" s="176"/>
      <c r="E218" s="24"/>
      <c r="F218" s="20">
        <v>0</v>
      </c>
      <c r="G218" s="20">
        <f t="shared" si="160"/>
        <v>0</v>
      </c>
      <c r="H218" s="20">
        <f t="shared" si="161"/>
        <v>0</v>
      </c>
      <c r="I218" s="20">
        <f t="shared" si="162"/>
        <v>0</v>
      </c>
      <c r="J218" s="20">
        <f t="shared" si="163"/>
        <v>0</v>
      </c>
      <c r="K218" s="20">
        <f t="shared" si="164"/>
        <v>0</v>
      </c>
      <c r="L218" s="21"/>
      <c r="M218" s="64"/>
      <c r="N218" s="64"/>
      <c r="O218" s="64"/>
      <c r="P218" s="64"/>
      <c r="Q218" s="64"/>
    </row>
    <row r="219" spans="1:17" s="2" customFormat="1" ht="24" customHeight="1" x14ac:dyDescent="0.2">
      <c r="A219" s="46" t="s">
        <v>149</v>
      </c>
      <c r="B219" s="176" t="s">
        <v>597</v>
      </c>
      <c r="C219" s="176"/>
      <c r="D219" s="176"/>
      <c r="E219" s="24"/>
      <c r="F219" s="20">
        <v>0</v>
      </c>
      <c r="G219" s="20">
        <f t="shared" si="160"/>
        <v>0</v>
      </c>
      <c r="H219" s="20">
        <f t="shared" si="161"/>
        <v>0</v>
      </c>
      <c r="I219" s="20">
        <f t="shared" si="162"/>
        <v>0</v>
      </c>
      <c r="J219" s="20">
        <f t="shared" si="163"/>
        <v>0</v>
      </c>
      <c r="K219" s="20">
        <f t="shared" si="164"/>
        <v>0</v>
      </c>
      <c r="L219" s="21"/>
      <c r="M219" s="64"/>
      <c r="N219" s="64"/>
      <c r="O219" s="64"/>
      <c r="P219" s="64"/>
      <c r="Q219" s="64"/>
    </row>
    <row r="220" spans="1:17" s="2" customFormat="1" ht="24" customHeight="1" x14ac:dyDescent="0.2">
      <c r="A220" s="46" t="s">
        <v>150</v>
      </c>
      <c r="B220" s="172" t="s">
        <v>598</v>
      </c>
      <c r="C220" s="172"/>
      <c r="D220" s="172"/>
      <c r="E220" s="24"/>
      <c r="F220" s="20">
        <v>0</v>
      </c>
      <c r="G220" s="20">
        <f t="shared" si="160"/>
        <v>0</v>
      </c>
      <c r="H220" s="20">
        <f t="shared" si="161"/>
        <v>0</v>
      </c>
      <c r="I220" s="20">
        <f t="shared" si="162"/>
        <v>0</v>
      </c>
      <c r="J220" s="20">
        <f t="shared" si="163"/>
        <v>0</v>
      </c>
      <c r="K220" s="20">
        <f t="shared" si="164"/>
        <v>0</v>
      </c>
      <c r="L220" s="21"/>
      <c r="M220" s="64"/>
      <c r="N220" s="64"/>
      <c r="O220" s="64"/>
      <c r="P220" s="64"/>
      <c r="Q220" s="64"/>
    </row>
    <row r="221" spans="1:17" s="2" customFormat="1" ht="24" customHeight="1" x14ac:dyDescent="0.2">
      <c r="A221" s="46" t="s">
        <v>288</v>
      </c>
      <c r="B221" s="172" t="s">
        <v>599</v>
      </c>
      <c r="C221" s="172"/>
      <c r="D221" s="172"/>
      <c r="E221" s="24"/>
      <c r="F221" s="20">
        <v>0</v>
      </c>
      <c r="G221" s="20">
        <f t="shared" si="160"/>
        <v>0</v>
      </c>
      <c r="H221" s="20">
        <f t="shared" si="161"/>
        <v>0</v>
      </c>
      <c r="I221" s="20">
        <f t="shared" si="162"/>
        <v>0</v>
      </c>
      <c r="J221" s="20">
        <f t="shared" si="163"/>
        <v>0</v>
      </c>
      <c r="K221" s="20">
        <f t="shared" si="164"/>
        <v>0</v>
      </c>
      <c r="L221" s="21"/>
      <c r="M221" s="64"/>
      <c r="N221" s="64"/>
      <c r="O221" s="64"/>
      <c r="P221" s="64"/>
      <c r="Q221" s="64"/>
    </row>
    <row r="222" spans="1:17" s="2" customFormat="1" ht="24" customHeight="1" x14ac:dyDescent="0.2">
      <c r="A222" s="46" t="s">
        <v>347</v>
      </c>
      <c r="B222" s="172" t="s">
        <v>600</v>
      </c>
      <c r="C222" s="172"/>
      <c r="D222" s="172"/>
      <c r="E222" s="24"/>
      <c r="F222" s="20">
        <v>82</v>
      </c>
      <c r="G222" s="20">
        <f t="shared" si="160"/>
        <v>74.587199999999996</v>
      </c>
      <c r="H222" s="20">
        <f t="shared" si="161"/>
        <v>70.930000000000007</v>
      </c>
      <c r="I222" s="20">
        <f t="shared" si="162"/>
        <v>70.52</v>
      </c>
      <c r="J222" s="20">
        <f t="shared" si="163"/>
        <v>69.7</v>
      </c>
      <c r="K222" s="20">
        <f t="shared" si="164"/>
        <v>69.290000000000006</v>
      </c>
      <c r="L222" s="21"/>
      <c r="M222" s="64"/>
      <c r="N222" s="64"/>
      <c r="O222" s="64"/>
      <c r="P222" s="64"/>
      <c r="Q222" s="64"/>
    </row>
    <row r="223" spans="1:17" s="2" customFormat="1" ht="24" customHeight="1" x14ac:dyDescent="0.2">
      <c r="A223" s="46" t="s">
        <v>151</v>
      </c>
      <c r="B223" s="176" t="s">
        <v>601</v>
      </c>
      <c r="C223" s="176"/>
      <c r="D223" s="176"/>
      <c r="E223" s="24"/>
      <c r="F223" s="20">
        <v>2992.5</v>
      </c>
      <c r="G223" s="20">
        <f t="shared" si="160"/>
        <v>2721.9780000000001</v>
      </c>
      <c r="H223" s="20">
        <f t="shared" si="161"/>
        <v>2588.5124999999998</v>
      </c>
      <c r="I223" s="20">
        <f t="shared" si="162"/>
        <v>2573.5500000000002</v>
      </c>
      <c r="J223" s="20">
        <f t="shared" si="163"/>
        <v>2543.625</v>
      </c>
      <c r="K223" s="20">
        <f t="shared" si="164"/>
        <v>2528.6624999999999</v>
      </c>
      <c r="L223" s="21"/>
      <c r="M223" s="64"/>
      <c r="N223" s="64"/>
      <c r="O223" s="64"/>
      <c r="P223" s="64"/>
      <c r="Q223" s="64"/>
    </row>
    <row r="224" spans="1:17" s="2" customFormat="1" ht="24" customHeight="1" x14ac:dyDescent="0.2">
      <c r="A224" s="46" t="s">
        <v>151</v>
      </c>
      <c r="B224" s="176" t="s">
        <v>602</v>
      </c>
      <c r="C224" s="176"/>
      <c r="D224" s="176"/>
      <c r="E224" s="24"/>
      <c r="F224" s="47">
        <v>2992.5</v>
      </c>
      <c r="G224" s="47">
        <f t="shared" si="160"/>
        <v>2721.9780000000001</v>
      </c>
      <c r="H224" s="47">
        <f t="shared" si="161"/>
        <v>2588.5124999999998</v>
      </c>
      <c r="I224" s="47">
        <f t="shared" si="162"/>
        <v>2573.5500000000002</v>
      </c>
      <c r="J224" s="47">
        <f t="shared" si="163"/>
        <v>2543.625</v>
      </c>
      <c r="K224" s="47">
        <f t="shared" si="164"/>
        <v>2528.6624999999999</v>
      </c>
      <c r="L224" s="21"/>
    </row>
    <row r="225" spans="1:12" s="2" customFormat="1" ht="24" customHeight="1" x14ac:dyDescent="0.2">
      <c r="A225" s="46" t="s">
        <v>151</v>
      </c>
      <c r="B225" s="176" t="s">
        <v>603</v>
      </c>
      <c r="C225" s="176"/>
      <c r="D225" s="176"/>
      <c r="E225" s="24"/>
      <c r="F225" s="47">
        <v>2992.5</v>
      </c>
      <c r="G225" s="47">
        <f t="shared" si="160"/>
        <v>2721.9780000000001</v>
      </c>
      <c r="H225" s="47">
        <f t="shared" si="161"/>
        <v>2588.5124999999998</v>
      </c>
      <c r="I225" s="47">
        <f t="shared" si="162"/>
        <v>2573.5500000000002</v>
      </c>
      <c r="J225" s="47">
        <f t="shared" si="163"/>
        <v>2543.625</v>
      </c>
      <c r="K225" s="47">
        <f t="shared" si="164"/>
        <v>2528.6624999999999</v>
      </c>
      <c r="L225" s="21"/>
    </row>
    <row r="226" spans="1:12" s="2" customFormat="1" ht="24" customHeight="1" x14ac:dyDescent="0.2">
      <c r="A226" s="46" t="s">
        <v>151</v>
      </c>
      <c r="B226" s="172" t="s">
        <v>604</v>
      </c>
      <c r="C226" s="172"/>
      <c r="D226" s="172"/>
      <c r="E226" s="24"/>
      <c r="F226" s="47">
        <v>3702.15</v>
      </c>
      <c r="G226" s="47">
        <f t="shared" si="160"/>
        <v>3367.4756400000001</v>
      </c>
      <c r="H226" s="47">
        <f t="shared" si="161"/>
        <v>3202.3597500000001</v>
      </c>
      <c r="I226" s="47">
        <f t="shared" si="162"/>
        <v>3183.8490000000002</v>
      </c>
      <c r="J226" s="47">
        <f t="shared" si="163"/>
        <v>3146.8275000000003</v>
      </c>
      <c r="K226" s="47">
        <f t="shared" si="164"/>
        <v>3128.31675</v>
      </c>
      <c r="L226" s="21"/>
    </row>
    <row r="227" spans="1:12" s="2" customFormat="1" ht="24" customHeight="1" x14ac:dyDescent="0.2">
      <c r="A227" s="65" t="s">
        <v>152</v>
      </c>
      <c r="B227" s="200" t="s">
        <v>593</v>
      </c>
      <c r="C227" s="200"/>
      <c r="D227" s="200"/>
      <c r="E227" s="66"/>
      <c r="F227" s="31">
        <v>0</v>
      </c>
      <c r="G227" s="31">
        <f t="shared" si="160"/>
        <v>0</v>
      </c>
      <c r="H227" s="31">
        <f t="shared" si="161"/>
        <v>0</v>
      </c>
      <c r="I227" s="31">
        <f t="shared" si="162"/>
        <v>0</v>
      </c>
      <c r="J227" s="31">
        <f t="shared" si="163"/>
        <v>0</v>
      </c>
      <c r="K227" s="31">
        <f t="shared" si="164"/>
        <v>0</v>
      </c>
      <c r="L227" s="21"/>
    </row>
    <row r="228" spans="1:12" ht="24" customHeight="1" x14ac:dyDescent="0.2">
      <c r="A228" s="193" t="s">
        <v>605</v>
      </c>
      <c r="B228" s="193"/>
      <c r="C228" s="193"/>
      <c r="D228" s="193"/>
      <c r="E228" s="193"/>
      <c r="F228" s="193"/>
      <c r="G228" s="193"/>
      <c r="H228" s="193"/>
      <c r="I228" s="193"/>
      <c r="J228" s="193"/>
      <c r="K228" s="193"/>
      <c r="L228" s="21"/>
    </row>
    <row r="229" spans="1:12" ht="24" customHeight="1" x14ac:dyDescent="0.2">
      <c r="A229" s="18" t="s">
        <v>153</v>
      </c>
      <c r="B229" s="174" t="s">
        <v>606</v>
      </c>
      <c r="C229" s="174"/>
      <c r="D229" s="174"/>
      <c r="E229" s="19" t="s">
        <v>55</v>
      </c>
      <c r="F229" s="51">
        <v>964.85</v>
      </c>
      <c r="G229" s="51">
        <f t="shared" ref="G229:G233" si="170">SUM(F229-0.127*F229)</f>
        <v>842.31405000000007</v>
      </c>
      <c r="H229" s="51">
        <f t="shared" ref="H229:H233" si="171">SUM(F229-0.1878*F229)</f>
        <v>783.65117000000009</v>
      </c>
      <c r="I229" s="51">
        <f t="shared" ref="I229:I233" si="172">SUM(F229-0.2431*F229)</f>
        <v>730.29496500000005</v>
      </c>
      <c r="J229" s="51">
        <f t="shared" ref="J229:J233" si="173">SUM(F229-0.2486*F229)</f>
        <v>724.98829000000001</v>
      </c>
      <c r="K229" s="51">
        <f t="shared" ref="K229:K233" si="174">SUM(F229-0.254*F229)</f>
        <v>719.77809999999999</v>
      </c>
      <c r="L229" s="21"/>
    </row>
    <row r="230" spans="1:12" ht="24" customHeight="1" x14ac:dyDescent="0.2">
      <c r="A230" s="22" t="s">
        <v>154</v>
      </c>
      <c r="B230" s="175" t="s">
        <v>607</v>
      </c>
      <c r="C230" s="175"/>
      <c r="D230" s="175"/>
      <c r="E230" s="23" t="s">
        <v>155</v>
      </c>
      <c r="F230" s="20">
        <v>928.43499999999995</v>
      </c>
      <c r="G230" s="20">
        <f t="shared" si="170"/>
        <v>810.52375499999994</v>
      </c>
      <c r="H230" s="20">
        <f t="shared" si="171"/>
        <v>754.07490699999994</v>
      </c>
      <c r="I230" s="20">
        <f t="shared" si="172"/>
        <v>702.73245149999991</v>
      </c>
      <c r="J230" s="20">
        <f t="shared" si="173"/>
        <v>697.62605899999994</v>
      </c>
      <c r="K230" s="20">
        <f t="shared" si="174"/>
        <v>692.61250999999993</v>
      </c>
      <c r="L230" s="21"/>
    </row>
    <row r="231" spans="1:12" ht="24" customHeight="1" x14ac:dyDescent="0.2">
      <c r="A231" s="22" t="s">
        <v>156</v>
      </c>
      <c r="B231" s="175" t="s">
        <v>608</v>
      </c>
      <c r="C231" s="175"/>
      <c r="D231" s="175"/>
      <c r="E231" s="23" t="s">
        <v>488</v>
      </c>
      <c r="F231" s="40">
        <v>367.38476000000003</v>
      </c>
      <c r="G231" s="20">
        <f t="shared" si="170"/>
        <v>320.72689548000005</v>
      </c>
      <c r="H231" s="20">
        <f t="shared" si="171"/>
        <v>298.38990207200004</v>
      </c>
      <c r="I231" s="20">
        <f t="shared" si="172"/>
        <v>278.07352484400002</v>
      </c>
      <c r="J231" s="20">
        <f t="shared" si="173"/>
        <v>276.05290866400003</v>
      </c>
      <c r="K231" s="20">
        <f t="shared" si="174"/>
        <v>274.06903096000002</v>
      </c>
      <c r="L231" s="21"/>
    </row>
    <row r="232" spans="1:12" ht="24" customHeight="1" x14ac:dyDescent="0.2">
      <c r="A232" s="22" t="s">
        <v>157</v>
      </c>
      <c r="B232" s="175" t="s">
        <v>609</v>
      </c>
      <c r="C232" s="175"/>
      <c r="D232" s="175"/>
      <c r="E232" s="23"/>
      <c r="F232" s="40">
        <v>594</v>
      </c>
      <c r="G232" s="20">
        <f t="shared" si="170"/>
        <v>518.56200000000001</v>
      </c>
      <c r="H232" s="20">
        <f t="shared" si="171"/>
        <v>482.4468</v>
      </c>
      <c r="I232" s="20">
        <f t="shared" si="172"/>
        <v>449.59860000000003</v>
      </c>
      <c r="J232" s="20">
        <f t="shared" si="173"/>
        <v>446.33159999999998</v>
      </c>
      <c r="K232" s="20">
        <f t="shared" si="174"/>
        <v>443.12400000000002</v>
      </c>
      <c r="L232" s="21"/>
    </row>
    <row r="233" spans="1:12" ht="24" customHeight="1" x14ac:dyDescent="0.2">
      <c r="A233" s="22" t="s">
        <v>158</v>
      </c>
      <c r="B233" s="175" t="s">
        <v>610</v>
      </c>
      <c r="C233" s="175"/>
      <c r="D233" s="175"/>
      <c r="E233" s="23"/>
      <c r="F233" s="40">
        <v>270.44182000000001</v>
      </c>
      <c r="G233" s="20">
        <f t="shared" si="170"/>
        <v>236.09570886</v>
      </c>
      <c r="H233" s="20">
        <f t="shared" si="171"/>
        <v>219.65284620400001</v>
      </c>
      <c r="I233" s="20">
        <f t="shared" si="172"/>
        <v>204.69741355799999</v>
      </c>
      <c r="J233" s="20">
        <f t="shared" si="173"/>
        <v>203.20998354800003</v>
      </c>
      <c r="K233" s="20">
        <f t="shared" si="174"/>
        <v>201.74959772</v>
      </c>
      <c r="L233" s="21"/>
    </row>
    <row r="234" spans="1:12" ht="24" customHeight="1" x14ac:dyDescent="0.2">
      <c r="A234" s="186" t="s">
        <v>611</v>
      </c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21"/>
    </row>
    <row r="235" spans="1:12" s="2" customFormat="1" ht="24" customHeight="1" x14ac:dyDescent="0.2">
      <c r="A235" s="59" t="s">
        <v>159</v>
      </c>
      <c r="B235" s="177" t="s">
        <v>612</v>
      </c>
      <c r="C235" s="177"/>
      <c r="D235" s="177"/>
      <c r="E235" s="34" t="s">
        <v>615</v>
      </c>
      <c r="F235" s="51">
        <v>2373.89</v>
      </c>
      <c r="G235" s="51">
        <f t="shared" ref="G235:G248" si="175">SUM(F235-0.0904*F235)</f>
        <v>2159.290344</v>
      </c>
      <c r="H235" s="51">
        <f t="shared" ref="H235:H248" si="176">SUM(F235-0.135*F235)</f>
        <v>2053.4148500000001</v>
      </c>
      <c r="I235" s="51">
        <f t="shared" ref="I235:I248" si="177">SUM(F235-0.14*F235)</f>
        <v>2041.5454</v>
      </c>
      <c r="J235" s="51">
        <f t="shared" ref="J235:J248" si="178">SUM(F235-0.15*F235)</f>
        <v>2017.8064999999999</v>
      </c>
      <c r="K235" s="51">
        <f t="shared" ref="K235:K248" si="179">SUM(F235-0.155*F235)</f>
        <v>2005.93705</v>
      </c>
      <c r="L235" s="21"/>
    </row>
    <row r="236" spans="1:12" s="2" customFormat="1" ht="24" customHeight="1" x14ac:dyDescent="0.2">
      <c r="A236" s="59" t="s">
        <v>295</v>
      </c>
      <c r="B236" s="177" t="s">
        <v>612</v>
      </c>
      <c r="C236" s="177"/>
      <c r="D236" s="177"/>
      <c r="E236" s="34" t="s">
        <v>615</v>
      </c>
      <c r="F236" s="51">
        <v>1873.26</v>
      </c>
      <c r="G236" s="51">
        <f t="shared" ref="G236" si="180">SUM(F236-0.0904*F236)</f>
        <v>1703.9172960000001</v>
      </c>
      <c r="H236" s="51">
        <f t="shared" ref="H236" si="181">SUM(F236-0.135*F236)</f>
        <v>1620.3698999999999</v>
      </c>
      <c r="I236" s="51">
        <f t="shared" ref="I236" si="182">SUM(F236-0.14*F236)</f>
        <v>1611.0036</v>
      </c>
      <c r="J236" s="51">
        <f t="shared" ref="J236" si="183">SUM(F236-0.15*F236)</f>
        <v>1592.271</v>
      </c>
      <c r="K236" s="51">
        <f t="shared" ref="K236" si="184">SUM(F236-0.155*F236)</f>
        <v>1582.9047</v>
      </c>
      <c r="L236" s="21"/>
    </row>
    <row r="237" spans="1:12" s="2" customFormat="1" ht="24" customHeight="1" x14ac:dyDescent="0.2">
      <c r="A237" s="46" t="s">
        <v>160</v>
      </c>
      <c r="B237" s="172" t="s">
        <v>613</v>
      </c>
      <c r="C237" s="172"/>
      <c r="D237" s="172"/>
      <c r="E237" s="24" t="s">
        <v>161</v>
      </c>
      <c r="F237" s="20">
        <v>0</v>
      </c>
      <c r="G237" s="20">
        <f t="shared" si="175"/>
        <v>0</v>
      </c>
      <c r="H237" s="20">
        <f t="shared" si="176"/>
        <v>0</v>
      </c>
      <c r="I237" s="20">
        <f t="shared" si="177"/>
        <v>0</v>
      </c>
      <c r="J237" s="20">
        <f t="shared" si="178"/>
        <v>0</v>
      </c>
      <c r="K237" s="20">
        <f t="shared" si="179"/>
        <v>0</v>
      </c>
      <c r="L237" s="21"/>
    </row>
    <row r="238" spans="1:12" s="2" customFormat="1" ht="24" customHeight="1" x14ac:dyDescent="0.2">
      <c r="A238" s="46" t="s">
        <v>162</v>
      </c>
      <c r="B238" s="172" t="s">
        <v>613</v>
      </c>
      <c r="C238" s="172"/>
      <c r="D238" s="172"/>
      <c r="E238" s="24" t="s">
        <v>161</v>
      </c>
      <c r="F238" s="20">
        <v>4480.2</v>
      </c>
      <c r="G238" s="20">
        <f t="shared" si="175"/>
        <v>4075.1899199999998</v>
      </c>
      <c r="H238" s="20">
        <f t="shared" si="176"/>
        <v>3875.3729999999996</v>
      </c>
      <c r="I238" s="20">
        <f t="shared" si="177"/>
        <v>3852.9719999999998</v>
      </c>
      <c r="J238" s="20">
        <f t="shared" si="178"/>
        <v>3808.17</v>
      </c>
      <c r="K238" s="20">
        <f t="shared" si="179"/>
        <v>3785.7689999999998</v>
      </c>
      <c r="L238" s="21"/>
    </row>
    <row r="239" spans="1:12" s="2" customFormat="1" ht="24" customHeight="1" x14ac:dyDescent="0.2">
      <c r="A239" s="46" t="s">
        <v>162</v>
      </c>
      <c r="B239" s="172" t="s">
        <v>614</v>
      </c>
      <c r="C239" s="172"/>
      <c r="D239" s="172"/>
      <c r="E239" s="24" t="s">
        <v>161</v>
      </c>
      <c r="F239" s="20">
        <v>5937.98</v>
      </c>
      <c r="G239" s="20">
        <f t="shared" si="175"/>
        <v>5401.186608</v>
      </c>
      <c r="H239" s="20">
        <f t="shared" si="176"/>
        <v>5136.3526999999995</v>
      </c>
      <c r="I239" s="20">
        <f t="shared" si="177"/>
        <v>5106.6627999999992</v>
      </c>
      <c r="J239" s="20">
        <f t="shared" si="178"/>
        <v>5047.2829999999994</v>
      </c>
      <c r="K239" s="20">
        <f t="shared" si="179"/>
        <v>5017.5931</v>
      </c>
      <c r="L239" s="21"/>
    </row>
    <row r="240" spans="1:12" s="2" customFormat="1" ht="24" customHeight="1" x14ac:dyDescent="0.2">
      <c r="A240" s="46" t="s">
        <v>387</v>
      </c>
      <c r="B240" s="172" t="s">
        <v>388</v>
      </c>
      <c r="C240" s="172"/>
      <c r="D240" s="172"/>
      <c r="E240" s="24"/>
      <c r="F240" s="20">
        <v>2745</v>
      </c>
      <c r="G240" s="20">
        <f t="shared" si="175"/>
        <v>2496.8519999999999</v>
      </c>
      <c r="H240" s="20">
        <f t="shared" si="176"/>
        <v>2374.4250000000002</v>
      </c>
      <c r="I240" s="20">
        <f t="shared" si="177"/>
        <v>2360.6999999999998</v>
      </c>
      <c r="J240" s="20">
        <f t="shared" si="178"/>
        <v>2333.25</v>
      </c>
      <c r="K240" s="20">
        <f t="shared" si="179"/>
        <v>2319.5250000000001</v>
      </c>
      <c r="L240" s="21"/>
    </row>
    <row r="241" spans="1:13" s="2" customFormat="1" ht="24" customHeight="1" x14ac:dyDescent="0.2">
      <c r="A241" s="46" t="s">
        <v>381</v>
      </c>
      <c r="B241" s="172" t="s">
        <v>383</v>
      </c>
      <c r="C241" s="172"/>
      <c r="D241" s="172"/>
      <c r="E241" s="24"/>
      <c r="F241" s="20">
        <v>1368</v>
      </c>
      <c r="G241" s="20">
        <f t="shared" si="175"/>
        <v>1244.3327999999999</v>
      </c>
      <c r="H241" s="20">
        <f t="shared" si="176"/>
        <v>1183.32</v>
      </c>
      <c r="I241" s="20">
        <f t="shared" si="177"/>
        <v>1176.48</v>
      </c>
      <c r="J241" s="20">
        <f t="shared" si="178"/>
        <v>1162.8</v>
      </c>
      <c r="K241" s="20">
        <f t="shared" si="179"/>
        <v>1155.96</v>
      </c>
      <c r="L241" s="21"/>
    </row>
    <row r="242" spans="1:13" s="2" customFormat="1" ht="24" customHeight="1" x14ac:dyDescent="0.2">
      <c r="A242" s="46" t="s">
        <v>382</v>
      </c>
      <c r="B242" s="172" t="s">
        <v>384</v>
      </c>
      <c r="C242" s="172"/>
      <c r="D242" s="172"/>
      <c r="E242" s="24"/>
      <c r="F242" s="20">
        <v>1332</v>
      </c>
      <c r="G242" s="20">
        <f t="shared" si="175"/>
        <v>1211.5871999999999</v>
      </c>
      <c r="H242" s="20">
        <f t="shared" si="176"/>
        <v>1152.18</v>
      </c>
      <c r="I242" s="20">
        <f t="shared" si="177"/>
        <v>1145.52</v>
      </c>
      <c r="J242" s="20">
        <f t="shared" si="178"/>
        <v>1132.2</v>
      </c>
      <c r="K242" s="20">
        <f t="shared" si="179"/>
        <v>1125.54</v>
      </c>
      <c r="L242" s="21"/>
    </row>
    <row r="243" spans="1:13" s="2" customFormat="1" ht="24" customHeight="1" x14ac:dyDescent="0.2">
      <c r="A243" s="46" t="s">
        <v>377</v>
      </c>
      <c r="B243" s="172" t="s">
        <v>376</v>
      </c>
      <c r="C243" s="172"/>
      <c r="D243" s="172"/>
      <c r="E243" s="24"/>
      <c r="F243" s="20">
        <v>358.2</v>
      </c>
      <c r="G243" s="20">
        <f t="shared" si="175"/>
        <v>325.81871999999998</v>
      </c>
      <c r="H243" s="20">
        <f t="shared" si="176"/>
        <v>309.84299999999996</v>
      </c>
      <c r="I243" s="20">
        <f t="shared" si="177"/>
        <v>308.05199999999996</v>
      </c>
      <c r="J243" s="20">
        <f t="shared" si="178"/>
        <v>304.46999999999997</v>
      </c>
      <c r="K243" s="20">
        <f t="shared" si="179"/>
        <v>302.67899999999997</v>
      </c>
      <c r="L243" s="21"/>
    </row>
    <row r="244" spans="1:13" s="2" customFormat="1" ht="24" customHeight="1" x14ac:dyDescent="0.2">
      <c r="A244" s="46" t="s">
        <v>392</v>
      </c>
      <c r="B244" s="172" t="s">
        <v>393</v>
      </c>
      <c r="C244" s="172"/>
      <c r="D244" s="172"/>
      <c r="E244" s="24"/>
      <c r="F244" s="20">
        <v>530.28</v>
      </c>
      <c r="G244" s="20">
        <f t="shared" si="175"/>
        <v>482.34268799999995</v>
      </c>
      <c r="H244" s="20">
        <f t="shared" si="176"/>
        <v>458.69219999999996</v>
      </c>
      <c r="I244" s="20">
        <f t="shared" si="177"/>
        <v>456.04079999999999</v>
      </c>
      <c r="J244" s="20">
        <f t="shared" si="178"/>
        <v>450.738</v>
      </c>
      <c r="K244" s="20">
        <f t="shared" si="179"/>
        <v>448.08659999999998</v>
      </c>
      <c r="L244" s="21"/>
    </row>
    <row r="245" spans="1:13" s="2" customFormat="1" ht="24" customHeight="1" x14ac:dyDescent="0.2">
      <c r="A245" s="46" t="s">
        <v>163</v>
      </c>
      <c r="B245" s="172" t="s">
        <v>432</v>
      </c>
      <c r="C245" s="172"/>
      <c r="D245" s="172"/>
      <c r="E245" s="24" t="s">
        <v>615</v>
      </c>
      <c r="F245" s="20">
        <v>427.5</v>
      </c>
      <c r="G245" s="20">
        <f t="shared" si="175"/>
        <v>388.85399999999998</v>
      </c>
      <c r="H245" s="20">
        <f t="shared" si="176"/>
        <v>369.78750000000002</v>
      </c>
      <c r="I245" s="20">
        <f t="shared" si="177"/>
        <v>367.65</v>
      </c>
      <c r="J245" s="20">
        <f t="shared" si="178"/>
        <v>363.375</v>
      </c>
      <c r="K245" s="20">
        <f t="shared" si="179"/>
        <v>361.23750000000001</v>
      </c>
      <c r="L245" s="21"/>
    </row>
    <row r="246" spans="1:13" s="2" customFormat="1" ht="24" customHeight="1" x14ac:dyDescent="0.2">
      <c r="A246" s="65" t="s">
        <v>385</v>
      </c>
      <c r="B246" s="203" t="s">
        <v>386</v>
      </c>
      <c r="C246" s="204"/>
      <c r="D246" s="205"/>
      <c r="E246" s="66"/>
      <c r="F246" s="20">
        <v>407.88</v>
      </c>
      <c r="G246" s="20">
        <f t="shared" si="175"/>
        <v>371.00764800000002</v>
      </c>
      <c r="H246" s="20">
        <f t="shared" si="176"/>
        <v>352.81619999999998</v>
      </c>
      <c r="I246" s="20">
        <f t="shared" si="177"/>
        <v>350.77679999999998</v>
      </c>
      <c r="J246" s="20">
        <f t="shared" si="178"/>
        <v>346.69799999999998</v>
      </c>
      <c r="K246" s="20">
        <f t="shared" si="179"/>
        <v>344.65859999999998</v>
      </c>
      <c r="L246" s="21"/>
    </row>
    <row r="247" spans="1:13" s="2" customFormat="1" ht="24" customHeight="1" x14ac:dyDescent="0.2">
      <c r="A247" s="65" t="s">
        <v>164</v>
      </c>
      <c r="B247" s="201" t="s">
        <v>165</v>
      </c>
      <c r="C247" s="201"/>
      <c r="D247" s="201"/>
      <c r="E247" s="66"/>
      <c r="F247" s="20">
        <v>243</v>
      </c>
      <c r="G247" s="20">
        <f t="shared" si="175"/>
        <v>221.03280000000001</v>
      </c>
      <c r="H247" s="20">
        <f t="shared" si="176"/>
        <v>210.19499999999999</v>
      </c>
      <c r="I247" s="20">
        <f t="shared" si="177"/>
        <v>208.98</v>
      </c>
      <c r="J247" s="20">
        <f t="shared" si="178"/>
        <v>206.55</v>
      </c>
      <c r="K247" s="20">
        <f t="shared" si="179"/>
        <v>205.33500000000001</v>
      </c>
      <c r="L247" s="21"/>
    </row>
    <row r="248" spans="1:13" s="2" customFormat="1" ht="24" customHeight="1" x14ac:dyDescent="0.2">
      <c r="A248" s="65" t="s">
        <v>166</v>
      </c>
      <c r="B248" s="201" t="s">
        <v>167</v>
      </c>
      <c r="C248" s="201"/>
      <c r="D248" s="201"/>
      <c r="E248" s="66" t="s">
        <v>615</v>
      </c>
      <c r="F248" s="31">
        <v>0</v>
      </c>
      <c r="G248" s="31">
        <f t="shared" si="175"/>
        <v>0</v>
      </c>
      <c r="H248" s="31">
        <f t="shared" si="176"/>
        <v>0</v>
      </c>
      <c r="I248" s="31">
        <f t="shared" si="177"/>
        <v>0</v>
      </c>
      <c r="J248" s="31">
        <f t="shared" si="178"/>
        <v>0</v>
      </c>
      <c r="K248" s="31">
        <f t="shared" si="179"/>
        <v>0</v>
      </c>
      <c r="L248" s="21"/>
    </row>
    <row r="249" spans="1:13" ht="24" customHeight="1" x14ac:dyDescent="0.2">
      <c r="A249" s="186" t="s">
        <v>616</v>
      </c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21"/>
    </row>
    <row r="250" spans="1:13" s="2" customFormat="1" ht="24" customHeight="1" x14ac:dyDescent="0.2">
      <c r="A250" s="59" t="s">
        <v>168</v>
      </c>
      <c r="B250" s="177" t="s">
        <v>617</v>
      </c>
      <c r="C250" s="177"/>
      <c r="D250" s="177"/>
      <c r="E250" s="34"/>
      <c r="F250" s="67">
        <v>975</v>
      </c>
      <c r="G250" s="42">
        <f>SUM(F250-0.0904*F250)</f>
        <v>886.86</v>
      </c>
      <c r="H250" s="42">
        <f>SUM(F250-0.135*F250)</f>
        <v>843.375</v>
      </c>
      <c r="I250" s="42">
        <f>SUM(F250-0.14*F250)</f>
        <v>838.5</v>
      </c>
      <c r="J250" s="42">
        <f>SUM(F250-0.15*F250)</f>
        <v>828.75</v>
      </c>
      <c r="K250" s="42">
        <f>SUM(F250-0.155*F250)</f>
        <v>823.875</v>
      </c>
      <c r="L250" s="202" t="s">
        <v>768</v>
      </c>
      <c r="M250" s="202"/>
    </row>
    <row r="251" spans="1:13" s="2" customFormat="1" ht="24" customHeight="1" x14ac:dyDescent="0.2">
      <c r="A251" s="46" t="s">
        <v>169</v>
      </c>
      <c r="B251" s="172" t="s">
        <v>618</v>
      </c>
      <c r="C251" s="172"/>
      <c r="D251" s="172"/>
      <c r="E251" s="24"/>
      <c r="F251" s="68">
        <v>975</v>
      </c>
      <c r="G251" s="40">
        <f>SUM(F251-0.0904*F251)</f>
        <v>886.86</v>
      </c>
      <c r="H251" s="40">
        <f>SUM(F251-0.135*F251)</f>
        <v>843.375</v>
      </c>
      <c r="I251" s="40">
        <f>SUM(F251-0.14*F251)</f>
        <v>838.5</v>
      </c>
      <c r="J251" s="40">
        <f>SUM(F251-0.15*F251)</f>
        <v>828.75</v>
      </c>
      <c r="K251" s="40">
        <f>SUM(F251-0.155*F251)</f>
        <v>823.875</v>
      </c>
      <c r="L251" s="202"/>
      <c r="M251" s="202"/>
    </row>
    <row r="252" spans="1:13" s="2" customFormat="1" ht="24" customHeight="1" x14ac:dyDescent="0.2">
      <c r="A252" s="46" t="s">
        <v>170</v>
      </c>
      <c r="B252" s="172" t="s">
        <v>619</v>
      </c>
      <c r="C252" s="172"/>
      <c r="D252" s="172"/>
      <c r="E252" s="24" t="s">
        <v>621</v>
      </c>
      <c r="F252" s="20">
        <v>1037.03</v>
      </c>
      <c r="G252" s="20">
        <f>SUM(F252-0.0904*F252)</f>
        <v>943.28248799999994</v>
      </c>
      <c r="H252" s="20">
        <f>SUM(F252-0.135*F252)</f>
        <v>897.03094999999996</v>
      </c>
      <c r="I252" s="20">
        <f>SUM(F252-0.14*F252)</f>
        <v>891.84579999999994</v>
      </c>
      <c r="J252" s="20">
        <f>SUM(F252-0.15*F252)</f>
        <v>881.47550000000001</v>
      </c>
      <c r="K252" s="20">
        <f>SUM(F252-0.155*F252)</f>
        <v>876.29034999999999</v>
      </c>
    </row>
    <row r="253" spans="1:13" s="2" customFormat="1" ht="24" customHeight="1" x14ac:dyDescent="0.2">
      <c r="A253" s="65" t="s">
        <v>372</v>
      </c>
      <c r="B253" s="201" t="s">
        <v>620</v>
      </c>
      <c r="C253" s="201"/>
      <c r="D253" s="201"/>
      <c r="E253" s="66" t="s">
        <v>622</v>
      </c>
      <c r="F253" s="31">
        <v>2475</v>
      </c>
      <c r="G253" s="31">
        <f>SUM(F253-0.0904*F253)</f>
        <v>2251.2600000000002</v>
      </c>
      <c r="H253" s="31">
        <f>SUM(F253-0.135*F253)</f>
        <v>2140.875</v>
      </c>
      <c r="I253" s="31">
        <f>SUM(F253-0.14*F253)</f>
        <v>2128.5</v>
      </c>
      <c r="J253" s="31">
        <f>SUM(F253-0.15*F253)</f>
        <v>2103.75</v>
      </c>
      <c r="K253" s="31">
        <f>SUM(F253-0.155*F253)</f>
        <v>2091.375</v>
      </c>
    </row>
    <row r="254" spans="1:13" ht="24" customHeight="1" x14ac:dyDescent="0.2">
      <c r="A254" s="186" t="s">
        <v>623</v>
      </c>
      <c r="B254" s="186"/>
      <c r="C254" s="186"/>
      <c r="D254" s="186"/>
      <c r="E254" s="186"/>
      <c r="F254" s="186"/>
      <c r="G254" s="186"/>
      <c r="H254" s="186"/>
      <c r="I254" s="186"/>
      <c r="J254" s="186"/>
      <c r="K254" s="186"/>
    </row>
    <row r="255" spans="1:13" s="2" customFormat="1" ht="24" customHeight="1" x14ac:dyDescent="0.2">
      <c r="A255" s="91" t="s">
        <v>171</v>
      </c>
      <c r="B255" s="177" t="s">
        <v>624</v>
      </c>
      <c r="C255" s="177"/>
      <c r="D255" s="177"/>
      <c r="E255" s="34"/>
      <c r="F255" s="51">
        <v>54.7</v>
      </c>
      <c r="G255" s="51">
        <f t="shared" ref="G255:G262" si="185">SUM(F255-0.0904*F255)</f>
        <v>49.755120000000005</v>
      </c>
      <c r="H255" s="51">
        <f t="shared" ref="H255:H262" si="186">SUM(F255-0.135*F255)</f>
        <v>47.3155</v>
      </c>
      <c r="I255" s="51">
        <f t="shared" ref="I255:I262" si="187">SUM(F255-0.14*F255)</f>
        <v>47.042000000000002</v>
      </c>
      <c r="J255" s="51">
        <f t="shared" ref="J255:J262" si="188">SUM(F255-0.15*F255)</f>
        <v>46.495000000000005</v>
      </c>
      <c r="K255" s="51">
        <f t="shared" ref="K255:K262" si="189">SUM(F255-0.155*F255)</f>
        <v>46.221500000000006</v>
      </c>
    </row>
    <row r="256" spans="1:13" s="2" customFormat="1" ht="24" customHeight="1" x14ac:dyDescent="0.2">
      <c r="A256" s="92" t="s">
        <v>172</v>
      </c>
      <c r="B256" s="172" t="s">
        <v>628</v>
      </c>
      <c r="C256" s="172"/>
      <c r="D256" s="172"/>
      <c r="E256" s="24"/>
      <c r="F256" s="20">
        <v>54.7</v>
      </c>
      <c r="G256" s="20">
        <f t="shared" si="185"/>
        <v>49.755120000000005</v>
      </c>
      <c r="H256" s="20">
        <f t="shared" si="186"/>
        <v>47.3155</v>
      </c>
      <c r="I256" s="20">
        <f t="shared" si="187"/>
        <v>47.042000000000002</v>
      </c>
      <c r="J256" s="20">
        <f t="shared" si="188"/>
        <v>46.495000000000005</v>
      </c>
      <c r="K256" s="20">
        <f t="shared" si="189"/>
        <v>46.221500000000006</v>
      </c>
    </row>
    <row r="257" spans="1:12" s="2" customFormat="1" ht="24" customHeight="1" x14ac:dyDescent="0.2">
      <c r="A257" s="46" t="s">
        <v>173</v>
      </c>
      <c r="B257" s="172" t="s">
        <v>629</v>
      </c>
      <c r="C257" s="172"/>
      <c r="D257" s="172"/>
      <c r="E257" s="24"/>
      <c r="F257" s="20">
        <v>0</v>
      </c>
      <c r="G257" s="20">
        <f t="shared" si="185"/>
        <v>0</v>
      </c>
      <c r="H257" s="20">
        <f t="shared" si="186"/>
        <v>0</v>
      </c>
      <c r="I257" s="20">
        <f t="shared" si="187"/>
        <v>0</v>
      </c>
      <c r="J257" s="20">
        <f t="shared" si="188"/>
        <v>0</v>
      </c>
      <c r="K257" s="20">
        <f t="shared" si="189"/>
        <v>0</v>
      </c>
    </row>
    <row r="258" spans="1:12" s="2" customFormat="1" ht="24" customHeight="1" x14ac:dyDescent="0.2">
      <c r="A258" s="46" t="s">
        <v>174</v>
      </c>
      <c r="B258" s="172" t="s">
        <v>625</v>
      </c>
      <c r="C258" s="172"/>
      <c r="D258" s="172"/>
      <c r="E258" s="24"/>
      <c r="F258" s="20">
        <v>0</v>
      </c>
      <c r="G258" s="20">
        <f t="shared" si="185"/>
        <v>0</v>
      </c>
      <c r="H258" s="20">
        <f t="shared" si="186"/>
        <v>0</v>
      </c>
      <c r="I258" s="20">
        <f t="shared" si="187"/>
        <v>0</v>
      </c>
      <c r="J258" s="20">
        <f t="shared" si="188"/>
        <v>0</v>
      </c>
      <c r="K258" s="20">
        <f t="shared" si="189"/>
        <v>0</v>
      </c>
    </row>
    <row r="259" spans="1:12" s="2" customFormat="1" ht="24" customHeight="1" x14ac:dyDescent="0.2">
      <c r="A259" s="90" t="s">
        <v>175</v>
      </c>
      <c r="B259" s="177" t="s">
        <v>624</v>
      </c>
      <c r="C259" s="177"/>
      <c r="D259" s="177"/>
      <c r="E259" s="66"/>
      <c r="F259" s="20">
        <v>101.43</v>
      </c>
      <c r="G259" s="20">
        <f t="shared" si="185"/>
        <v>92.260728</v>
      </c>
      <c r="H259" s="20">
        <f t="shared" si="186"/>
        <v>87.736950000000007</v>
      </c>
      <c r="I259" s="20">
        <f t="shared" si="187"/>
        <v>87.229800000000012</v>
      </c>
      <c r="J259" s="20">
        <f t="shared" si="188"/>
        <v>86.215500000000006</v>
      </c>
      <c r="K259" s="20">
        <f t="shared" si="189"/>
        <v>85.70835000000001</v>
      </c>
    </row>
    <row r="260" spans="1:12" s="2" customFormat="1" ht="24" customHeight="1" x14ac:dyDescent="0.2">
      <c r="A260" s="90" t="s">
        <v>176</v>
      </c>
      <c r="B260" s="172" t="s">
        <v>628</v>
      </c>
      <c r="C260" s="172"/>
      <c r="D260" s="172"/>
      <c r="E260" s="66"/>
      <c r="F260" s="20">
        <v>101.43</v>
      </c>
      <c r="G260" s="20">
        <f t="shared" si="185"/>
        <v>92.260728</v>
      </c>
      <c r="H260" s="20">
        <f t="shared" si="186"/>
        <v>87.736950000000007</v>
      </c>
      <c r="I260" s="20">
        <f t="shared" si="187"/>
        <v>87.229800000000012</v>
      </c>
      <c r="J260" s="20">
        <f t="shared" si="188"/>
        <v>86.215500000000006</v>
      </c>
      <c r="K260" s="20">
        <f t="shared" si="189"/>
        <v>85.70835000000001</v>
      </c>
    </row>
    <row r="261" spans="1:12" s="2" customFormat="1" ht="24" customHeight="1" x14ac:dyDescent="0.2">
      <c r="A261" s="90" t="s">
        <v>177</v>
      </c>
      <c r="B261" s="177" t="s">
        <v>626</v>
      </c>
      <c r="C261" s="177"/>
      <c r="D261" s="177"/>
      <c r="E261" s="66"/>
      <c r="F261" s="31">
        <v>89.54</v>
      </c>
      <c r="G261" s="31">
        <f t="shared" si="185"/>
        <v>81.445584000000011</v>
      </c>
      <c r="H261" s="31">
        <f t="shared" si="186"/>
        <v>77.452100000000002</v>
      </c>
      <c r="I261" s="31">
        <f t="shared" si="187"/>
        <v>77.004400000000004</v>
      </c>
      <c r="J261" s="31">
        <f t="shared" si="188"/>
        <v>76.109000000000009</v>
      </c>
      <c r="K261" s="31">
        <f t="shared" si="189"/>
        <v>75.661300000000011</v>
      </c>
    </row>
    <row r="262" spans="1:12" s="2" customFormat="1" ht="24" customHeight="1" x14ac:dyDescent="0.2">
      <c r="A262" s="90" t="s">
        <v>289</v>
      </c>
      <c r="B262" s="177" t="s">
        <v>630</v>
      </c>
      <c r="C262" s="177"/>
      <c r="D262" s="177"/>
      <c r="E262" s="66"/>
      <c r="F262" s="31">
        <v>89.54</v>
      </c>
      <c r="G262" s="31">
        <f t="shared" si="185"/>
        <v>81.445584000000011</v>
      </c>
      <c r="H262" s="31">
        <f t="shared" si="186"/>
        <v>77.452100000000002</v>
      </c>
      <c r="I262" s="31">
        <f t="shared" si="187"/>
        <v>77.004400000000004</v>
      </c>
      <c r="J262" s="31">
        <f t="shared" si="188"/>
        <v>76.109000000000009</v>
      </c>
      <c r="K262" s="31">
        <f t="shared" si="189"/>
        <v>75.661300000000011</v>
      </c>
    </row>
    <row r="263" spans="1:12" s="2" customFormat="1" ht="24" customHeight="1" x14ac:dyDescent="0.2">
      <c r="A263" s="69" t="s">
        <v>178</v>
      </c>
      <c r="B263" s="201" t="s">
        <v>627</v>
      </c>
      <c r="C263" s="201"/>
      <c r="D263" s="201"/>
      <c r="E263" s="66"/>
      <c r="F263" s="31">
        <v>282.64999999999998</v>
      </c>
      <c r="G263" s="31">
        <f>SUM(F263-0.127*F263)</f>
        <v>246.75344999999999</v>
      </c>
      <c r="H263" s="31">
        <f>SUM(F263-0.1878*F263)</f>
        <v>229.56832999999997</v>
      </c>
      <c r="I263" s="31">
        <f>SUM(F263-0.2431*F263)</f>
        <v>213.93778499999996</v>
      </c>
      <c r="J263" s="31">
        <f>SUM(F263-0.2486*F263)</f>
        <v>212.38320999999999</v>
      </c>
      <c r="K263" s="31">
        <f>SUM(F263-0.254*F263)</f>
        <v>210.8569</v>
      </c>
    </row>
    <row r="264" spans="1:12" s="2" customFormat="1" ht="24" customHeight="1" x14ac:dyDescent="0.2">
      <c r="A264" s="69" t="s">
        <v>285</v>
      </c>
      <c r="B264" s="201" t="s">
        <v>627</v>
      </c>
      <c r="C264" s="201"/>
      <c r="D264" s="201"/>
      <c r="E264" s="66"/>
      <c r="F264" s="31">
        <v>356.48</v>
      </c>
      <c r="G264" s="31">
        <f t="shared" ref="G264" si="190">SUM(F264-0.0904*F264)</f>
        <v>324.25420800000001</v>
      </c>
      <c r="H264" s="31">
        <f t="shared" ref="H264" si="191">SUM(F264-0.135*F264)</f>
        <v>308.35520000000002</v>
      </c>
      <c r="I264" s="31">
        <f t="shared" ref="I264" si="192">SUM(F264-0.14*F264)</f>
        <v>306.57280000000003</v>
      </c>
      <c r="J264" s="31">
        <f t="shared" ref="J264" si="193">SUM(F264-0.15*F264)</f>
        <v>303.00800000000004</v>
      </c>
      <c r="K264" s="31">
        <f t="shared" ref="K264" si="194">SUM(F264-0.155*F264)</f>
        <v>301.22559999999999</v>
      </c>
    </row>
    <row r="265" spans="1:12" ht="24" customHeight="1" x14ac:dyDescent="0.2">
      <c r="A265" s="179" t="s">
        <v>631</v>
      </c>
      <c r="B265" s="179"/>
      <c r="C265" s="179"/>
      <c r="D265" s="179"/>
      <c r="E265" s="179"/>
      <c r="F265" s="179"/>
      <c r="G265" s="179"/>
      <c r="H265" s="179"/>
      <c r="I265" s="179"/>
      <c r="J265" s="179"/>
      <c r="K265" s="179"/>
      <c r="L265"/>
    </row>
    <row r="266" spans="1:12" ht="24" customHeight="1" x14ac:dyDescent="0.2">
      <c r="A266" s="70">
        <v>2201261</v>
      </c>
      <c r="B266" s="177" t="s">
        <v>632</v>
      </c>
      <c r="C266" s="177"/>
      <c r="D266" s="177"/>
      <c r="E266" s="71"/>
      <c r="F266" s="72">
        <v>138.51</v>
      </c>
      <c r="G266" s="72">
        <f t="shared" ref="G266:G324" si="195">SUM(F266-0.0904*F266)</f>
        <v>125.98869599999999</v>
      </c>
      <c r="H266" s="72">
        <f t="shared" ref="H266:H324" si="196">SUM(F266-0.135*F266)</f>
        <v>119.81115</v>
      </c>
      <c r="I266" s="72">
        <f t="shared" ref="I266:I324" si="197">SUM(F266-0.14*F266)</f>
        <v>119.11859999999999</v>
      </c>
      <c r="J266" s="72">
        <f t="shared" ref="J266:J324" si="198">SUM(F266-0.15*F266)</f>
        <v>117.73349999999999</v>
      </c>
      <c r="K266" s="72">
        <f t="shared" ref="K266:K324" si="199">SUM(F266-0.155*F266)</f>
        <v>117.04095</v>
      </c>
      <c r="L266"/>
    </row>
    <row r="267" spans="1:12" ht="24" customHeight="1" x14ac:dyDescent="0.2">
      <c r="A267" s="46" t="s">
        <v>179</v>
      </c>
      <c r="B267" s="172" t="s">
        <v>633</v>
      </c>
      <c r="C267" s="172"/>
      <c r="D267" s="172"/>
      <c r="E267" s="24"/>
      <c r="F267" s="20">
        <v>153.9</v>
      </c>
      <c r="G267" s="20">
        <f t="shared" si="195"/>
        <v>139.98743999999999</v>
      </c>
      <c r="H267" s="20">
        <f t="shared" si="196"/>
        <v>133.12350000000001</v>
      </c>
      <c r="I267" s="20">
        <f t="shared" si="197"/>
        <v>132.35400000000001</v>
      </c>
      <c r="J267" s="20">
        <f t="shared" si="198"/>
        <v>130.815</v>
      </c>
      <c r="K267" s="20">
        <f t="shared" si="199"/>
        <v>130.0455</v>
      </c>
      <c r="L267"/>
    </row>
    <row r="268" spans="1:12" ht="24" customHeight="1" x14ac:dyDescent="0.2">
      <c r="A268" s="46" t="s">
        <v>180</v>
      </c>
      <c r="B268" s="172" t="s">
        <v>641</v>
      </c>
      <c r="C268" s="172"/>
      <c r="D268" s="172"/>
      <c r="E268" s="24"/>
      <c r="F268" s="20">
        <v>147.25</v>
      </c>
      <c r="G268" s="20">
        <f t="shared" si="195"/>
        <v>133.93860000000001</v>
      </c>
      <c r="H268" s="20">
        <f t="shared" si="196"/>
        <v>127.37125</v>
      </c>
      <c r="I268" s="20">
        <f t="shared" si="197"/>
        <v>126.63499999999999</v>
      </c>
      <c r="J268" s="20">
        <f t="shared" si="198"/>
        <v>125.16249999999999</v>
      </c>
      <c r="K268" s="20">
        <f t="shared" si="199"/>
        <v>124.42625</v>
      </c>
      <c r="L268"/>
    </row>
    <row r="269" spans="1:12" ht="24" customHeight="1" x14ac:dyDescent="0.2">
      <c r="A269" s="46" t="s">
        <v>181</v>
      </c>
      <c r="B269" s="172" t="s">
        <v>639</v>
      </c>
      <c r="C269" s="172"/>
      <c r="D269" s="172"/>
      <c r="E269" s="24"/>
      <c r="F269" s="20">
        <v>117.34</v>
      </c>
      <c r="G269" s="20">
        <f t="shared" si="195"/>
        <v>106.73246400000001</v>
      </c>
      <c r="H269" s="20">
        <f t="shared" si="196"/>
        <v>101.4991</v>
      </c>
      <c r="I269" s="20">
        <f t="shared" si="197"/>
        <v>100.91240000000001</v>
      </c>
      <c r="J269" s="20">
        <f t="shared" si="198"/>
        <v>99.739000000000004</v>
      </c>
      <c r="K269" s="20">
        <f t="shared" si="199"/>
        <v>99.152299999999997</v>
      </c>
      <c r="L269"/>
    </row>
    <row r="270" spans="1:12" ht="24" customHeight="1" x14ac:dyDescent="0.2">
      <c r="A270" s="46" t="s">
        <v>182</v>
      </c>
      <c r="B270" s="172" t="s">
        <v>640</v>
      </c>
      <c r="C270" s="172"/>
      <c r="D270" s="172"/>
      <c r="E270" s="24"/>
      <c r="F270" s="20">
        <v>117.34</v>
      </c>
      <c r="G270" s="20">
        <f t="shared" si="195"/>
        <v>106.73246400000001</v>
      </c>
      <c r="H270" s="20">
        <f t="shared" si="196"/>
        <v>101.4991</v>
      </c>
      <c r="I270" s="20">
        <f t="shared" si="197"/>
        <v>100.91240000000001</v>
      </c>
      <c r="J270" s="20">
        <f t="shared" si="198"/>
        <v>99.739000000000004</v>
      </c>
      <c r="K270" s="20">
        <f t="shared" si="199"/>
        <v>99.152299999999997</v>
      </c>
      <c r="L270"/>
    </row>
    <row r="271" spans="1:12" ht="24" customHeight="1" x14ac:dyDescent="0.2">
      <c r="A271" s="46" t="s">
        <v>183</v>
      </c>
      <c r="B271" s="172" t="s">
        <v>642</v>
      </c>
      <c r="C271" s="172"/>
      <c r="D271" s="172"/>
      <c r="E271" s="24"/>
      <c r="F271" s="20">
        <v>0</v>
      </c>
      <c r="G271" s="20">
        <f t="shared" si="195"/>
        <v>0</v>
      </c>
      <c r="H271" s="20">
        <f t="shared" si="196"/>
        <v>0</v>
      </c>
      <c r="I271" s="20">
        <f t="shared" si="197"/>
        <v>0</v>
      </c>
      <c r="J271" s="20">
        <f t="shared" si="198"/>
        <v>0</v>
      </c>
      <c r="K271" s="20">
        <f t="shared" si="199"/>
        <v>0</v>
      </c>
      <c r="L271"/>
    </row>
    <row r="272" spans="1:12" ht="24" customHeight="1" x14ac:dyDescent="0.2">
      <c r="A272" s="46" t="s">
        <v>184</v>
      </c>
      <c r="B272" s="172" t="s">
        <v>643</v>
      </c>
      <c r="C272" s="172"/>
      <c r="D272" s="172"/>
      <c r="E272" s="24"/>
      <c r="F272" s="20">
        <v>0</v>
      </c>
      <c r="G272" s="20">
        <f t="shared" si="195"/>
        <v>0</v>
      </c>
      <c r="H272" s="20">
        <f t="shared" si="196"/>
        <v>0</v>
      </c>
      <c r="I272" s="20">
        <f t="shared" si="197"/>
        <v>0</v>
      </c>
      <c r="J272" s="20">
        <f t="shared" si="198"/>
        <v>0</v>
      </c>
      <c r="K272" s="20">
        <f t="shared" si="199"/>
        <v>0</v>
      </c>
      <c r="L272"/>
    </row>
    <row r="273" spans="1:12" ht="24" customHeight="1" x14ac:dyDescent="0.2">
      <c r="A273" s="46" t="s">
        <v>185</v>
      </c>
      <c r="B273" s="172" t="s">
        <v>643</v>
      </c>
      <c r="C273" s="172"/>
      <c r="D273" s="172"/>
      <c r="E273" s="24"/>
      <c r="F273" s="20">
        <v>0</v>
      </c>
      <c r="G273" s="20">
        <f t="shared" si="195"/>
        <v>0</v>
      </c>
      <c r="H273" s="20">
        <f t="shared" si="196"/>
        <v>0</v>
      </c>
      <c r="I273" s="20">
        <f t="shared" si="197"/>
        <v>0</v>
      </c>
      <c r="J273" s="20">
        <f t="shared" si="198"/>
        <v>0</v>
      </c>
      <c r="K273" s="20">
        <f t="shared" si="199"/>
        <v>0</v>
      </c>
      <c r="L273"/>
    </row>
    <row r="274" spans="1:12" ht="24" customHeight="1" x14ac:dyDescent="0.2">
      <c r="A274" s="46" t="s">
        <v>186</v>
      </c>
      <c r="B274" s="172" t="s">
        <v>644</v>
      </c>
      <c r="C274" s="172"/>
      <c r="D274" s="172"/>
      <c r="E274" s="24"/>
      <c r="F274" s="20">
        <v>92.68</v>
      </c>
      <c r="G274" s="20">
        <f t="shared" si="195"/>
        <v>84.301728000000011</v>
      </c>
      <c r="H274" s="20">
        <f t="shared" si="196"/>
        <v>80.168200000000013</v>
      </c>
      <c r="I274" s="20">
        <f t="shared" si="197"/>
        <v>79.704800000000006</v>
      </c>
      <c r="J274" s="20">
        <f t="shared" si="198"/>
        <v>78.778000000000006</v>
      </c>
      <c r="K274" s="20">
        <f t="shared" si="199"/>
        <v>78.314600000000013</v>
      </c>
      <c r="L274"/>
    </row>
    <row r="275" spans="1:12" ht="24" customHeight="1" x14ac:dyDescent="0.2">
      <c r="A275" s="46" t="s">
        <v>357</v>
      </c>
      <c r="B275" s="172" t="s">
        <v>646</v>
      </c>
      <c r="C275" s="172"/>
      <c r="D275" s="172"/>
      <c r="E275" s="24"/>
      <c r="F275" s="20">
        <v>85.71</v>
      </c>
      <c r="G275" s="20">
        <f t="shared" si="195"/>
        <v>77.961815999999999</v>
      </c>
      <c r="H275" s="20">
        <f t="shared" si="196"/>
        <v>74.139150000000001</v>
      </c>
      <c r="I275" s="20">
        <f t="shared" si="197"/>
        <v>73.710599999999999</v>
      </c>
      <c r="J275" s="20">
        <f t="shared" si="198"/>
        <v>72.853499999999997</v>
      </c>
      <c r="K275" s="20">
        <f t="shared" si="199"/>
        <v>72.424949999999995</v>
      </c>
      <c r="L275"/>
    </row>
    <row r="276" spans="1:12" ht="24" customHeight="1" x14ac:dyDescent="0.2">
      <c r="A276" s="46" t="s">
        <v>187</v>
      </c>
      <c r="B276" s="172" t="s">
        <v>645</v>
      </c>
      <c r="C276" s="172"/>
      <c r="D276" s="172"/>
      <c r="E276" s="24"/>
      <c r="F276" s="20">
        <v>115.2</v>
      </c>
      <c r="G276" s="20">
        <f t="shared" si="195"/>
        <v>104.78592</v>
      </c>
      <c r="H276" s="20">
        <f t="shared" si="196"/>
        <v>99.647999999999996</v>
      </c>
      <c r="I276" s="20">
        <f t="shared" si="197"/>
        <v>99.072000000000003</v>
      </c>
      <c r="J276" s="20">
        <f t="shared" si="198"/>
        <v>97.92</v>
      </c>
      <c r="K276" s="20">
        <f t="shared" si="199"/>
        <v>97.343999999999994</v>
      </c>
      <c r="L276"/>
    </row>
    <row r="277" spans="1:12" ht="24" customHeight="1" x14ac:dyDescent="0.2">
      <c r="A277" s="46" t="s">
        <v>188</v>
      </c>
      <c r="B277" s="172" t="s">
        <v>647</v>
      </c>
      <c r="C277" s="172"/>
      <c r="D277" s="172"/>
      <c r="E277" s="24"/>
      <c r="F277" s="20">
        <v>102.77</v>
      </c>
      <c r="G277" s="20">
        <f t="shared" si="195"/>
        <v>93.479591999999997</v>
      </c>
      <c r="H277" s="20">
        <f t="shared" si="196"/>
        <v>88.896050000000002</v>
      </c>
      <c r="I277" s="20">
        <f t="shared" si="197"/>
        <v>88.382199999999997</v>
      </c>
      <c r="J277" s="20">
        <f t="shared" si="198"/>
        <v>87.354500000000002</v>
      </c>
      <c r="K277" s="20">
        <f t="shared" si="199"/>
        <v>86.840649999999997</v>
      </c>
      <c r="L277"/>
    </row>
    <row r="278" spans="1:12" ht="24" customHeight="1" x14ac:dyDescent="0.2">
      <c r="A278" s="46" t="s">
        <v>375</v>
      </c>
      <c r="B278" s="172" t="s">
        <v>648</v>
      </c>
      <c r="C278" s="172"/>
      <c r="D278" s="172"/>
      <c r="E278" s="24"/>
      <c r="F278" s="20">
        <v>102.77</v>
      </c>
      <c r="G278" s="20">
        <f t="shared" si="195"/>
        <v>93.479591999999997</v>
      </c>
      <c r="H278" s="20">
        <f t="shared" si="196"/>
        <v>88.896050000000002</v>
      </c>
      <c r="I278" s="20">
        <f t="shared" si="197"/>
        <v>88.382199999999997</v>
      </c>
      <c r="J278" s="20">
        <f t="shared" si="198"/>
        <v>87.354500000000002</v>
      </c>
      <c r="K278" s="20">
        <f t="shared" si="199"/>
        <v>86.840649999999997</v>
      </c>
      <c r="L278"/>
    </row>
    <row r="279" spans="1:12" ht="24" customHeight="1" x14ac:dyDescent="0.2">
      <c r="A279" s="46" t="s">
        <v>189</v>
      </c>
      <c r="B279" s="172" t="s">
        <v>190</v>
      </c>
      <c r="C279" s="172"/>
      <c r="D279" s="172"/>
      <c r="E279" s="24"/>
      <c r="F279" s="20">
        <v>456.86</v>
      </c>
      <c r="G279" s="20">
        <f t="shared" si="195"/>
        <v>415.55985600000002</v>
      </c>
      <c r="H279" s="20">
        <f t="shared" si="196"/>
        <v>395.18389999999999</v>
      </c>
      <c r="I279" s="20">
        <f t="shared" si="197"/>
        <v>392.89960000000002</v>
      </c>
      <c r="J279" s="20">
        <f t="shared" si="198"/>
        <v>388.33100000000002</v>
      </c>
      <c r="K279" s="20">
        <f t="shared" si="199"/>
        <v>386.04669999999999</v>
      </c>
      <c r="L279"/>
    </row>
    <row r="280" spans="1:12" ht="24" customHeight="1" x14ac:dyDescent="0.2">
      <c r="A280" s="46" t="s">
        <v>191</v>
      </c>
      <c r="B280" s="172" t="s">
        <v>192</v>
      </c>
      <c r="C280" s="172"/>
      <c r="D280" s="172"/>
      <c r="E280" s="24"/>
      <c r="F280" s="20">
        <v>456.86</v>
      </c>
      <c r="G280" s="20">
        <f t="shared" si="195"/>
        <v>415.55985600000002</v>
      </c>
      <c r="H280" s="20">
        <f t="shared" si="196"/>
        <v>395.18389999999999</v>
      </c>
      <c r="I280" s="20">
        <f t="shared" si="197"/>
        <v>392.89960000000002</v>
      </c>
      <c r="J280" s="20">
        <f t="shared" si="198"/>
        <v>388.33100000000002</v>
      </c>
      <c r="K280" s="20">
        <f t="shared" si="199"/>
        <v>386.04669999999999</v>
      </c>
      <c r="L280"/>
    </row>
    <row r="281" spans="1:12" ht="24" customHeight="1" x14ac:dyDescent="0.2">
      <c r="A281" s="46" t="s">
        <v>358</v>
      </c>
      <c r="B281" s="172" t="s">
        <v>359</v>
      </c>
      <c r="C281" s="172"/>
      <c r="D281" s="172"/>
      <c r="E281" s="24"/>
      <c r="F281" s="20">
        <v>408.44</v>
      </c>
      <c r="G281" s="20">
        <f t="shared" si="195"/>
        <v>371.51702399999999</v>
      </c>
      <c r="H281" s="20">
        <f t="shared" si="196"/>
        <v>353.30059999999997</v>
      </c>
      <c r="I281" s="20">
        <f t="shared" si="197"/>
        <v>351.25839999999999</v>
      </c>
      <c r="J281" s="20">
        <f t="shared" si="198"/>
        <v>347.17399999999998</v>
      </c>
      <c r="K281" s="20">
        <f t="shared" si="199"/>
        <v>345.1318</v>
      </c>
      <c r="L281"/>
    </row>
    <row r="282" spans="1:12" ht="24" customHeight="1" x14ac:dyDescent="0.2">
      <c r="A282" s="46" t="s">
        <v>193</v>
      </c>
      <c r="B282" s="172" t="s">
        <v>194</v>
      </c>
      <c r="C282" s="172"/>
      <c r="D282" s="172"/>
      <c r="E282" s="24"/>
      <c r="F282" s="20">
        <v>463.55</v>
      </c>
      <c r="G282" s="20">
        <f t="shared" si="195"/>
        <v>421.64508000000001</v>
      </c>
      <c r="H282" s="20">
        <f t="shared" si="196"/>
        <v>400.97075000000001</v>
      </c>
      <c r="I282" s="20">
        <f t="shared" si="197"/>
        <v>398.65300000000002</v>
      </c>
      <c r="J282" s="20">
        <f t="shared" si="198"/>
        <v>394.01750000000004</v>
      </c>
      <c r="K282" s="20">
        <f t="shared" si="199"/>
        <v>391.69974999999999</v>
      </c>
      <c r="L282"/>
    </row>
    <row r="283" spans="1:12" ht="24" customHeight="1" x14ac:dyDescent="0.2">
      <c r="A283" s="46" t="s">
        <v>195</v>
      </c>
      <c r="B283" s="172" t="s">
        <v>196</v>
      </c>
      <c r="C283" s="172"/>
      <c r="D283" s="172"/>
      <c r="E283" s="24"/>
      <c r="F283" s="20">
        <v>463.55</v>
      </c>
      <c r="G283" s="20">
        <f t="shared" si="195"/>
        <v>421.64508000000001</v>
      </c>
      <c r="H283" s="20">
        <f t="shared" si="196"/>
        <v>400.97075000000001</v>
      </c>
      <c r="I283" s="20">
        <f t="shared" si="197"/>
        <v>398.65300000000002</v>
      </c>
      <c r="J283" s="20">
        <f t="shared" si="198"/>
        <v>394.01750000000004</v>
      </c>
      <c r="K283" s="20">
        <f t="shared" si="199"/>
        <v>391.69974999999999</v>
      </c>
      <c r="L283"/>
    </row>
    <row r="284" spans="1:12" ht="24.75" customHeight="1" x14ac:dyDescent="0.2">
      <c r="A284" s="46" t="s">
        <v>197</v>
      </c>
      <c r="B284" s="172" t="s">
        <v>198</v>
      </c>
      <c r="C284" s="172"/>
      <c r="D284" s="172"/>
      <c r="E284" s="24"/>
      <c r="F284" s="20">
        <v>457.73</v>
      </c>
      <c r="G284" s="20">
        <f t="shared" si="195"/>
        <v>416.35120800000004</v>
      </c>
      <c r="H284" s="20">
        <f t="shared" si="196"/>
        <v>395.93645000000004</v>
      </c>
      <c r="I284" s="20">
        <f t="shared" si="197"/>
        <v>393.64780000000002</v>
      </c>
      <c r="J284" s="20">
        <f t="shared" si="198"/>
        <v>389.07050000000004</v>
      </c>
      <c r="K284" s="20">
        <f t="shared" si="199"/>
        <v>386.78185000000002</v>
      </c>
      <c r="L284"/>
    </row>
    <row r="285" spans="1:12" ht="24.75" customHeight="1" x14ac:dyDescent="0.2">
      <c r="A285" s="46" t="s">
        <v>360</v>
      </c>
      <c r="B285" s="172" t="s">
        <v>362</v>
      </c>
      <c r="C285" s="172"/>
      <c r="D285" s="172"/>
      <c r="E285" s="24"/>
      <c r="F285" s="20">
        <v>286.01</v>
      </c>
      <c r="G285" s="20">
        <f t="shared" si="195"/>
        <v>260.154696</v>
      </c>
      <c r="H285" s="20">
        <f t="shared" si="196"/>
        <v>247.39864999999998</v>
      </c>
      <c r="I285" s="20">
        <f t="shared" si="197"/>
        <v>245.96859999999998</v>
      </c>
      <c r="J285" s="20">
        <f t="shared" si="198"/>
        <v>243.10849999999999</v>
      </c>
      <c r="K285" s="20">
        <f t="shared" si="199"/>
        <v>241.67845</v>
      </c>
      <c r="L285"/>
    </row>
    <row r="286" spans="1:12" ht="24.75" customHeight="1" x14ac:dyDescent="0.2">
      <c r="A286" s="46" t="s">
        <v>361</v>
      </c>
      <c r="B286" s="172" t="s">
        <v>363</v>
      </c>
      <c r="C286" s="172"/>
      <c r="D286" s="172"/>
      <c r="E286" s="24"/>
      <c r="F286" s="20">
        <v>286</v>
      </c>
      <c r="G286" s="20">
        <f t="shared" si="195"/>
        <v>260.1456</v>
      </c>
      <c r="H286" s="20">
        <f t="shared" si="196"/>
        <v>247.39</v>
      </c>
      <c r="I286" s="20">
        <f t="shared" si="197"/>
        <v>245.95999999999998</v>
      </c>
      <c r="J286" s="20">
        <f t="shared" si="198"/>
        <v>243.1</v>
      </c>
      <c r="K286" s="20">
        <f t="shared" si="199"/>
        <v>241.67000000000002</v>
      </c>
      <c r="L286"/>
    </row>
    <row r="287" spans="1:12" ht="24.75" customHeight="1" x14ac:dyDescent="0.2">
      <c r="A287" s="46" t="s">
        <v>843</v>
      </c>
      <c r="B287" s="172" t="s">
        <v>844</v>
      </c>
      <c r="C287" s="172"/>
      <c r="D287" s="172"/>
      <c r="E287" s="24"/>
      <c r="F287" s="20">
        <v>354.5</v>
      </c>
      <c r="G287" s="20">
        <f t="shared" si="195"/>
        <v>322.45319999999998</v>
      </c>
      <c r="H287" s="20">
        <f t="shared" si="196"/>
        <v>306.64249999999998</v>
      </c>
      <c r="I287" s="20">
        <f t="shared" si="197"/>
        <v>304.87</v>
      </c>
      <c r="J287" s="20">
        <f t="shared" si="198"/>
        <v>301.32499999999999</v>
      </c>
      <c r="K287" s="20">
        <f t="shared" si="199"/>
        <v>299.55250000000001</v>
      </c>
      <c r="L287"/>
    </row>
    <row r="288" spans="1:12" ht="24" customHeight="1" x14ac:dyDescent="0.2">
      <c r="A288" s="46" t="s">
        <v>354</v>
      </c>
      <c r="B288" s="206" t="s">
        <v>352</v>
      </c>
      <c r="C288" s="206"/>
      <c r="D288" s="206"/>
      <c r="E288" s="24"/>
      <c r="F288" s="20">
        <v>80.7</v>
      </c>
      <c r="G288" s="20">
        <f t="shared" si="195"/>
        <v>73.404719999999998</v>
      </c>
      <c r="H288" s="20">
        <f t="shared" si="196"/>
        <v>69.805499999999995</v>
      </c>
      <c r="I288" s="20">
        <f t="shared" si="197"/>
        <v>69.402000000000001</v>
      </c>
      <c r="J288" s="20">
        <f t="shared" si="198"/>
        <v>68.594999999999999</v>
      </c>
      <c r="K288" s="20">
        <f t="shared" si="199"/>
        <v>68.191500000000005</v>
      </c>
      <c r="L288"/>
    </row>
    <row r="289" spans="1:12" ht="24" customHeight="1" x14ac:dyDescent="0.2">
      <c r="A289" s="46" t="s">
        <v>355</v>
      </c>
      <c r="B289" s="206" t="s">
        <v>353</v>
      </c>
      <c r="C289" s="206"/>
      <c r="D289" s="206"/>
      <c r="E289" s="24"/>
      <c r="F289" s="20">
        <v>80.7</v>
      </c>
      <c r="G289" s="20">
        <f t="shared" si="195"/>
        <v>73.404719999999998</v>
      </c>
      <c r="H289" s="20">
        <f t="shared" si="196"/>
        <v>69.805499999999995</v>
      </c>
      <c r="I289" s="20">
        <f t="shared" si="197"/>
        <v>69.402000000000001</v>
      </c>
      <c r="J289" s="20">
        <f t="shared" si="198"/>
        <v>68.594999999999999</v>
      </c>
      <c r="K289" s="20">
        <f t="shared" si="199"/>
        <v>68.191500000000005</v>
      </c>
      <c r="L289"/>
    </row>
    <row r="290" spans="1:12" ht="24" customHeight="1" x14ac:dyDescent="0.2">
      <c r="A290" s="92" t="s">
        <v>199</v>
      </c>
      <c r="B290" s="206" t="s">
        <v>200</v>
      </c>
      <c r="C290" s="206"/>
      <c r="D290" s="206"/>
      <c r="E290" s="24"/>
      <c r="F290" s="20">
        <v>94.05</v>
      </c>
      <c r="G290" s="20">
        <f t="shared" si="195"/>
        <v>85.547879999999992</v>
      </c>
      <c r="H290" s="20">
        <f t="shared" si="196"/>
        <v>81.353250000000003</v>
      </c>
      <c r="I290" s="20">
        <f t="shared" si="197"/>
        <v>80.882999999999996</v>
      </c>
      <c r="J290" s="20">
        <f t="shared" si="198"/>
        <v>79.942499999999995</v>
      </c>
      <c r="K290" s="20">
        <f t="shared" si="199"/>
        <v>79.472250000000003</v>
      </c>
      <c r="L290"/>
    </row>
    <row r="291" spans="1:12" ht="24" customHeight="1" x14ac:dyDescent="0.2">
      <c r="A291" s="92" t="s">
        <v>201</v>
      </c>
      <c r="B291" s="206" t="s">
        <v>202</v>
      </c>
      <c r="C291" s="206"/>
      <c r="D291" s="206"/>
      <c r="E291" s="24"/>
      <c r="F291" s="20">
        <v>94.05</v>
      </c>
      <c r="G291" s="20">
        <f t="shared" si="195"/>
        <v>85.547879999999992</v>
      </c>
      <c r="H291" s="20">
        <f t="shared" si="196"/>
        <v>81.353250000000003</v>
      </c>
      <c r="I291" s="20">
        <f t="shared" si="197"/>
        <v>80.882999999999996</v>
      </c>
      <c r="J291" s="20">
        <f t="shared" si="198"/>
        <v>79.942499999999995</v>
      </c>
      <c r="K291" s="20">
        <f t="shared" si="199"/>
        <v>79.472250000000003</v>
      </c>
      <c r="L291"/>
    </row>
    <row r="292" spans="1:12" ht="24" customHeight="1" x14ac:dyDescent="0.2">
      <c r="A292" s="92" t="s">
        <v>203</v>
      </c>
      <c r="B292" s="206" t="s">
        <v>204</v>
      </c>
      <c r="C292" s="206"/>
      <c r="D292" s="206"/>
      <c r="E292" s="24"/>
      <c r="F292" s="20">
        <v>94.05</v>
      </c>
      <c r="G292" s="20">
        <f t="shared" si="195"/>
        <v>85.547879999999992</v>
      </c>
      <c r="H292" s="20">
        <f t="shared" si="196"/>
        <v>81.353250000000003</v>
      </c>
      <c r="I292" s="20">
        <f t="shared" si="197"/>
        <v>80.882999999999996</v>
      </c>
      <c r="J292" s="20">
        <f t="shared" si="198"/>
        <v>79.942499999999995</v>
      </c>
      <c r="K292" s="20">
        <f t="shared" si="199"/>
        <v>79.472250000000003</v>
      </c>
      <c r="L292"/>
    </row>
    <row r="293" spans="1:12" ht="24" customHeight="1" x14ac:dyDescent="0.2">
      <c r="A293" s="92" t="s">
        <v>394</v>
      </c>
      <c r="B293" s="206" t="s">
        <v>397</v>
      </c>
      <c r="C293" s="206"/>
      <c r="D293" s="206"/>
      <c r="E293" s="24"/>
      <c r="F293" s="20">
        <v>94.05</v>
      </c>
      <c r="G293" s="20">
        <f t="shared" ref="G293:G296" si="200">SUM(F293-0.0904*F293)</f>
        <v>85.547879999999992</v>
      </c>
      <c r="H293" s="20">
        <f t="shared" ref="H293:H296" si="201">SUM(F293-0.135*F293)</f>
        <v>81.353250000000003</v>
      </c>
      <c r="I293" s="20">
        <f t="shared" ref="I293:I296" si="202">SUM(F293-0.14*F293)</f>
        <v>80.882999999999996</v>
      </c>
      <c r="J293" s="20">
        <f t="shared" ref="J293:J296" si="203">SUM(F293-0.15*F293)</f>
        <v>79.942499999999995</v>
      </c>
      <c r="K293" s="20">
        <f t="shared" ref="K293:K296" si="204">SUM(F293-0.155*F293)</f>
        <v>79.472250000000003</v>
      </c>
      <c r="L293"/>
    </row>
    <row r="294" spans="1:12" ht="24" customHeight="1" x14ac:dyDescent="0.2">
      <c r="A294" s="92" t="s">
        <v>395</v>
      </c>
      <c r="B294" s="206" t="s">
        <v>398</v>
      </c>
      <c r="C294" s="206"/>
      <c r="D294" s="206"/>
      <c r="E294" s="24"/>
      <c r="F294" s="20">
        <v>94.05</v>
      </c>
      <c r="G294" s="20">
        <f t="shared" si="200"/>
        <v>85.547879999999992</v>
      </c>
      <c r="H294" s="20">
        <f t="shared" si="201"/>
        <v>81.353250000000003</v>
      </c>
      <c r="I294" s="20">
        <f t="shared" si="202"/>
        <v>80.882999999999996</v>
      </c>
      <c r="J294" s="20">
        <f t="shared" si="203"/>
        <v>79.942499999999995</v>
      </c>
      <c r="K294" s="20">
        <f t="shared" si="204"/>
        <v>79.472250000000003</v>
      </c>
      <c r="L294"/>
    </row>
    <row r="295" spans="1:12" ht="24" customHeight="1" x14ac:dyDescent="0.2">
      <c r="A295" s="92" t="s">
        <v>396</v>
      </c>
      <c r="B295" s="206" t="s">
        <v>399</v>
      </c>
      <c r="C295" s="206"/>
      <c r="D295" s="206"/>
      <c r="E295" s="24"/>
      <c r="F295" s="20">
        <v>94.05</v>
      </c>
      <c r="G295" s="20">
        <f t="shared" si="200"/>
        <v>85.547879999999992</v>
      </c>
      <c r="H295" s="20">
        <f t="shared" si="201"/>
        <v>81.353250000000003</v>
      </c>
      <c r="I295" s="20">
        <f t="shared" si="202"/>
        <v>80.882999999999996</v>
      </c>
      <c r="J295" s="20">
        <f t="shared" si="203"/>
        <v>79.942499999999995</v>
      </c>
      <c r="K295" s="20">
        <f t="shared" si="204"/>
        <v>79.472250000000003</v>
      </c>
      <c r="L295"/>
    </row>
    <row r="296" spans="1:12" ht="24" customHeight="1" x14ac:dyDescent="0.2">
      <c r="A296" s="92" t="s">
        <v>400</v>
      </c>
      <c r="B296" s="206" t="s">
        <v>401</v>
      </c>
      <c r="C296" s="206"/>
      <c r="D296" s="206"/>
      <c r="E296" s="24"/>
      <c r="F296" s="20">
        <v>89.058000000000007</v>
      </c>
      <c r="G296" s="20">
        <f t="shared" si="200"/>
        <v>81.007156800000004</v>
      </c>
      <c r="H296" s="20">
        <f t="shared" si="201"/>
        <v>77.035170000000008</v>
      </c>
      <c r="I296" s="20">
        <f t="shared" si="202"/>
        <v>76.589880000000008</v>
      </c>
      <c r="J296" s="20">
        <f t="shared" si="203"/>
        <v>75.699300000000008</v>
      </c>
      <c r="K296" s="20">
        <f t="shared" si="204"/>
        <v>75.254010000000008</v>
      </c>
      <c r="L296"/>
    </row>
    <row r="297" spans="1:12" ht="24" customHeight="1" x14ac:dyDescent="0.2">
      <c r="A297" s="46" t="s">
        <v>205</v>
      </c>
      <c r="B297" s="172" t="s">
        <v>649</v>
      </c>
      <c r="C297" s="172"/>
      <c r="D297" s="172"/>
      <c r="E297" s="24"/>
      <c r="F297" s="20">
        <v>0</v>
      </c>
      <c r="G297" s="20">
        <f t="shared" si="195"/>
        <v>0</v>
      </c>
      <c r="H297" s="20">
        <f t="shared" si="196"/>
        <v>0</v>
      </c>
      <c r="I297" s="20">
        <f t="shared" si="197"/>
        <v>0</v>
      </c>
      <c r="J297" s="20">
        <f t="shared" si="198"/>
        <v>0</v>
      </c>
      <c r="K297" s="20">
        <f t="shared" si="199"/>
        <v>0</v>
      </c>
      <c r="L297"/>
    </row>
    <row r="298" spans="1:12" ht="24" customHeight="1" x14ac:dyDescent="0.2">
      <c r="A298" s="46" t="s">
        <v>206</v>
      </c>
      <c r="B298" s="172" t="s">
        <v>650</v>
      </c>
      <c r="C298" s="172"/>
      <c r="D298" s="172"/>
      <c r="E298" s="24"/>
      <c r="F298" s="20">
        <v>127.21</v>
      </c>
      <c r="G298" s="20">
        <f t="shared" si="195"/>
        <v>115.710216</v>
      </c>
      <c r="H298" s="20">
        <f t="shared" si="196"/>
        <v>110.03664999999999</v>
      </c>
      <c r="I298" s="20">
        <f t="shared" si="197"/>
        <v>109.4006</v>
      </c>
      <c r="J298" s="20">
        <f t="shared" si="198"/>
        <v>108.1285</v>
      </c>
      <c r="K298" s="20">
        <f t="shared" si="199"/>
        <v>107.49244999999999</v>
      </c>
      <c r="L298"/>
    </row>
    <row r="299" spans="1:12" ht="24" customHeight="1" x14ac:dyDescent="0.2">
      <c r="A299" s="46" t="s">
        <v>207</v>
      </c>
      <c r="B299" s="172" t="s">
        <v>516</v>
      </c>
      <c r="C299" s="172"/>
      <c r="D299" s="172"/>
      <c r="E299" s="24"/>
      <c r="F299" s="20">
        <v>127.21</v>
      </c>
      <c r="G299" s="20">
        <f t="shared" si="195"/>
        <v>115.710216</v>
      </c>
      <c r="H299" s="20">
        <f t="shared" si="196"/>
        <v>110.03664999999999</v>
      </c>
      <c r="I299" s="20">
        <f t="shared" si="197"/>
        <v>109.4006</v>
      </c>
      <c r="J299" s="20">
        <f t="shared" si="198"/>
        <v>108.1285</v>
      </c>
      <c r="K299" s="20">
        <f t="shared" si="199"/>
        <v>107.49244999999999</v>
      </c>
      <c r="L299"/>
    </row>
    <row r="300" spans="1:12" ht="24" customHeight="1" x14ac:dyDescent="0.2">
      <c r="A300" s="46" t="s">
        <v>208</v>
      </c>
      <c r="B300" s="172" t="s">
        <v>495</v>
      </c>
      <c r="C300" s="172"/>
      <c r="D300" s="172"/>
      <c r="E300" s="24"/>
      <c r="F300" s="20">
        <v>127.21</v>
      </c>
      <c r="G300" s="20">
        <f t="shared" si="195"/>
        <v>115.710216</v>
      </c>
      <c r="H300" s="20">
        <f t="shared" si="196"/>
        <v>110.03664999999999</v>
      </c>
      <c r="I300" s="20">
        <f t="shared" si="197"/>
        <v>109.4006</v>
      </c>
      <c r="J300" s="20">
        <f t="shared" si="198"/>
        <v>108.1285</v>
      </c>
      <c r="K300" s="20">
        <f t="shared" si="199"/>
        <v>107.49244999999999</v>
      </c>
      <c r="L300"/>
    </row>
    <row r="301" spans="1:12" ht="24" customHeight="1" x14ac:dyDescent="0.2">
      <c r="A301" s="46" t="s">
        <v>209</v>
      </c>
      <c r="B301" s="172" t="s">
        <v>502</v>
      </c>
      <c r="C301" s="172"/>
      <c r="D301" s="172"/>
      <c r="E301" s="24"/>
      <c r="F301" s="20">
        <v>127.21</v>
      </c>
      <c r="G301" s="20">
        <f t="shared" si="195"/>
        <v>115.710216</v>
      </c>
      <c r="H301" s="20">
        <f t="shared" si="196"/>
        <v>110.03664999999999</v>
      </c>
      <c r="I301" s="20">
        <f t="shared" si="197"/>
        <v>109.4006</v>
      </c>
      <c r="J301" s="20">
        <f t="shared" si="198"/>
        <v>108.1285</v>
      </c>
      <c r="K301" s="20">
        <f t="shared" si="199"/>
        <v>107.49244999999999</v>
      </c>
      <c r="L301"/>
    </row>
    <row r="302" spans="1:12" ht="24" customHeight="1" x14ac:dyDescent="0.2">
      <c r="A302" s="46" t="s">
        <v>210</v>
      </c>
      <c r="B302" s="172" t="s">
        <v>634</v>
      </c>
      <c r="C302" s="172"/>
      <c r="D302" s="172"/>
      <c r="E302" s="24"/>
      <c r="F302" s="20">
        <v>127.21</v>
      </c>
      <c r="G302" s="20">
        <f t="shared" si="195"/>
        <v>115.710216</v>
      </c>
      <c r="H302" s="20">
        <f t="shared" si="196"/>
        <v>110.03664999999999</v>
      </c>
      <c r="I302" s="20">
        <f t="shared" si="197"/>
        <v>109.4006</v>
      </c>
      <c r="J302" s="20">
        <f t="shared" si="198"/>
        <v>108.1285</v>
      </c>
      <c r="K302" s="20">
        <f t="shared" si="199"/>
        <v>107.49244999999999</v>
      </c>
      <c r="L302"/>
    </row>
    <row r="303" spans="1:12" ht="24" customHeight="1" x14ac:dyDescent="0.2">
      <c r="A303" s="46" t="s">
        <v>211</v>
      </c>
      <c r="B303" s="172" t="s">
        <v>651</v>
      </c>
      <c r="C303" s="172"/>
      <c r="D303" s="172"/>
      <c r="E303" s="24"/>
      <c r="F303" s="20">
        <v>127.21</v>
      </c>
      <c r="G303" s="20">
        <f t="shared" si="195"/>
        <v>115.710216</v>
      </c>
      <c r="H303" s="20">
        <f t="shared" si="196"/>
        <v>110.03664999999999</v>
      </c>
      <c r="I303" s="20">
        <f t="shared" si="197"/>
        <v>109.4006</v>
      </c>
      <c r="J303" s="20">
        <f t="shared" si="198"/>
        <v>108.1285</v>
      </c>
      <c r="K303" s="20">
        <f t="shared" si="199"/>
        <v>107.49244999999999</v>
      </c>
      <c r="L303"/>
    </row>
    <row r="304" spans="1:12" ht="24" customHeight="1" x14ac:dyDescent="0.2">
      <c r="A304" s="46" t="s">
        <v>212</v>
      </c>
      <c r="B304" s="172" t="s">
        <v>652</v>
      </c>
      <c r="C304" s="172"/>
      <c r="D304" s="172"/>
      <c r="E304" s="24"/>
      <c r="F304" s="20">
        <v>127.21</v>
      </c>
      <c r="G304" s="20">
        <f t="shared" si="195"/>
        <v>115.710216</v>
      </c>
      <c r="H304" s="20">
        <f t="shared" si="196"/>
        <v>110.03664999999999</v>
      </c>
      <c r="I304" s="20">
        <f t="shared" si="197"/>
        <v>109.4006</v>
      </c>
      <c r="J304" s="20">
        <f t="shared" si="198"/>
        <v>108.1285</v>
      </c>
      <c r="K304" s="20">
        <f t="shared" si="199"/>
        <v>107.49244999999999</v>
      </c>
      <c r="L304"/>
    </row>
    <row r="305" spans="1:12" ht="24" customHeight="1" x14ac:dyDescent="0.2">
      <c r="A305" s="46" t="s">
        <v>213</v>
      </c>
      <c r="B305" s="172" t="s">
        <v>653</v>
      </c>
      <c r="C305" s="172"/>
      <c r="D305" s="172"/>
      <c r="E305" s="24"/>
      <c r="F305" s="20">
        <v>127.21</v>
      </c>
      <c r="G305" s="20">
        <f t="shared" si="195"/>
        <v>115.710216</v>
      </c>
      <c r="H305" s="20">
        <f t="shared" si="196"/>
        <v>110.03664999999999</v>
      </c>
      <c r="I305" s="20">
        <f t="shared" si="197"/>
        <v>109.4006</v>
      </c>
      <c r="J305" s="20">
        <f t="shared" si="198"/>
        <v>108.1285</v>
      </c>
      <c r="K305" s="20">
        <f t="shared" si="199"/>
        <v>107.49244999999999</v>
      </c>
      <c r="L305"/>
    </row>
    <row r="306" spans="1:12" ht="24" customHeight="1" x14ac:dyDescent="0.2">
      <c r="A306" s="73" t="s">
        <v>214</v>
      </c>
      <c r="B306" s="172" t="s">
        <v>654</v>
      </c>
      <c r="C306" s="172"/>
      <c r="D306" s="172"/>
      <c r="E306" s="24"/>
      <c r="F306" s="20">
        <v>127.21</v>
      </c>
      <c r="G306" s="20">
        <f t="shared" si="195"/>
        <v>115.710216</v>
      </c>
      <c r="H306" s="20">
        <f t="shared" si="196"/>
        <v>110.03664999999999</v>
      </c>
      <c r="I306" s="20">
        <f t="shared" si="197"/>
        <v>109.4006</v>
      </c>
      <c r="J306" s="20">
        <f t="shared" si="198"/>
        <v>108.1285</v>
      </c>
      <c r="K306" s="20">
        <f t="shared" si="199"/>
        <v>107.49244999999999</v>
      </c>
      <c r="L306"/>
    </row>
    <row r="307" spans="1:12" ht="24" customHeight="1" x14ac:dyDescent="0.2">
      <c r="A307" s="60" t="s">
        <v>215</v>
      </c>
      <c r="B307" s="173" t="s">
        <v>662</v>
      </c>
      <c r="C307" s="173"/>
      <c r="D307" s="173"/>
      <c r="E307" s="62"/>
      <c r="F307" s="20">
        <v>112.09</v>
      </c>
      <c r="G307" s="20">
        <f t="shared" si="195"/>
        <v>101.957064</v>
      </c>
      <c r="H307" s="20">
        <f t="shared" si="196"/>
        <v>96.957850000000008</v>
      </c>
      <c r="I307" s="20">
        <f t="shared" si="197"/>
        <v>96.397400000000005</v>
      </c>
      <c r="J307" s="20">
        <f t="shared" si="198"/>
        <v>95.276499999999999</v>
      </c>
      <c r="K307" s="20">
        <f t="shared" si="199"/>
        <v>94.716049999999996</v>
      </c>
      <c r="L307"/>
    </row>
    <row r="308" spans="1:12" ht="24" customHeight="1" x14ac:dyDescent="0.2">
      <c r="A308" s="60" t="s">
        <v>216</v>
      </c>
      <c r="B308" s="172" t="s">
        <v>663</v>
      </c>
      <c r="C308" s="172"/>
      <c r="D308" s="172"/>
      <c r="E308" s="62"/>
      <c r="F308" s="20">
        <v>136.62</v>
      </c>
      <c r="G308" s="20">
        <f t="shared" si="195"/>
        <v>124.269552</v>
      </c>
      <c r="H308" s="20">
        <f t="shared" si="196"/>
        <v>118.1763</v>
      </c>
      <c r="I308" s="20">
        <f t="shared" si="197"/>
        <v>117.4932</v>
      </c>
      <c r="J308" s="20">
        <f t="shared" si="198"/>
        <v>116.12700000000001</v>
      </c>
      <c r="K308" s="20">
        <f t="shared" si="199"/>
        <v>115.4439</v>
      </c>
      <c r="L308"/>
    </row>
    <row r="309" spans="1:12" ht="24" customHeight="1" x14ac:dyDescent="0.2">
      <c r="A309" s="60" t="s">
        <v>217</v>
      </c>
      <c r="B309" s="172" t="s">
        <v>664</v>
      </c>
      <c r="C309" s="172"/>
      <c r="D309" s="172"/>
      <c r="E309" s="62"/>
      <c r="F309" s="20">
        <v>0</v>
      </c>
      <c r="G309" s="20">
        <f t="shared" si="195"/>
        <v>0</v>
      </c>
      <c r="H309" s="20">
        <f t="shared" si="196"/>
        <v>0</v>
      </c>
      <c r="I309" s="20">
        <f t="shared" si="197"/>
        <v>0</v>
      </c>
      <c r="J309" s="20">
        <f t="shared" si="198"/>
        <v>0</v>
      </c>
      <c r="K309" s="20">
        <f t="shared" si="199"/>
        <v>0</v>
      </c>
      <c r="L309"/>
    </row>
    <row r="310" spans="1:12" ht="24" customHeight="1" x14ac:dyDescent="0.2">
      <c r="A310" s="60" t="s">
        <v>218</v>
      </c>
      <c r="B310" s="172" t="s">
        <v>666</v>
      </c>
      <c r="C310" s="172"/>
      <c r="D310" s="172"/>
      <c r="E310" s="62"/>
      <c r="F310" s="20">
        <v>101.1</v>
      </c>
      <c r="G310" s="20">
        <f t="shared" si="195"/>
        <v>91.960560000000001</v>
      </c>
      <c r="H310" s="20">
        <f t="shared" si="196"/>
        <v>87.451499999999996</v>
      </c>
      <c r="I310" s="20">
        <f t="shared" si="197"/>
        <v>86.945999999999998</v>
      </c>
      <c r="J310" s="20">
        <f t="shared" si="198"/>
        <v>85.935000000000002</v>
      </c>
      <c r="K310" s="20">
        <f t="shared" si="199"/>
        <v>85.42949999999999</v>
      </c>
      <c r="L310"/>
    </row>
    <row r="311" spans="1:12" ht="24" customHeight="1" x14ac:dyDescent="0.2">
      <c r="A311" s="60" t="s">
        <v>219</v>
      </c>
      <c r="B311" s="172" t="s">
        <v>669</v>
      </c>
      <c r="C311" s="172"/>
      <c r="D311" s="172"/>
      <c r="E311" s="62"/>
      <c r="F311" s="20">
        <v>78.05</v>
      </c>
      <c r="G311" s="20">
        <f t="shared" si="195"/>
        <v>70.994280000000003</v>
      </c>
      <c r="H311" s="20">
        <f t="shared" si="196"/>
        <v>67.513249999999999</v>
      </c>
      <c r="I311" s="20">
        <f t="shared" si="197"/>
        <v>67.12299999999999</v>
      </c>
      <c r="J311" s="20">
        <f t="shared" si="198"/>
        <v>66.342500000000001</v>
      </c>
      <c r="K311" s="20">
        <f t="shared" si="199"/>
        <v>65.952249999999992</v>
      </c>
      <c r="L311"/>
    </row>
    <row r="312" spans="1:12" ht="24" customHeight="1" x14ac:dyDescent="0.2">
      <c r="A312" s="60" t="s">
        <v>220</v>
      </c>
      <c r="B312" s="172" t="s">
        <v>665</v>
      </c>
      <c r="C312" s="172"/>
      <c r="D312" s="172"/>
      <c r="E312" s="62"/>
      <c r="F312" s="20">
        <v>0</v>
      </c>
      <c r="G312" s="20">
        <f t="shared" si="195"/>
        <v>0</v>
      </c>
      <c r="H312" s="20">
        <f t="shared" si="196"/>
        <v>0</v>
      </c>
      <c r="I312" s="20">
        <f t="shared" si="197"/>
        <v>0</v>
      </c>
      <c r="J312" s="20">
        <f t="shared" si="198"/>
        <v>0</v>
      </c>
      <c r="K312" s="20">
        <f t="shared" si="199"/>
        <v>0</v>
      </c>
      <c r="L312"/>
    </row>
    <row r="313" spans="1:12" ht="24" customHeight="1" x14ac:dyDescent="0.2">
      <c r="A313" s="60" t="s">
        <v>221</v>
      </c>
      <c r="B313" s="172" t="s">
        <v>670</v>
      </c>
      <c r="C313" s="172"/>
      <c r="D313" s="172"/>
      <c r="E313" s="62"/>
      <c r="F313" s="20">
        <v>0</v>
      </c>
      <c r="G313" s="20">
        <f t="shared" si="195"/>
        <v>0</v>
      </c>
      <c r="H313" s="20">
        <f t="shared" si="196"/>
        <v>0</v>
      </c>
      <c r="I313" s="20">
        <f t="shared" si="197"/>
        <v>0</v>
      </c>
      <c r="J313" s="20">
        <f t="shared" si="198"/>
        <v>0</v>
      </c>
      <c r="K313" s="20">
        <f t="shared" si="199"/>
        <v>0</v>
      </c>
      <c r="L313"/>
    </row>
    <row r="314" spans="1:12" ht="24" customHeight="1" x14ac:dyDescent="0.2">
      <c r="A314" s="60" t="s">
        <v>364</v>
      </c>
      <c r="B314" s="172" t="s">
        <v>663</v>
      </c>
      <c r="C314" s="172"/>
      <c r="D314" s="172"/>
      <c r="E314" s="62"/>
      <c r="F314" s="20">
        <v>146.57</v>
      </c>
      <c r="G314" s="20">
        <f t="shared" si="195"/>
        <v>133.32007199999998</v>
      </c>
      <c r="H314" s="20">
        <f t="shared" si="196"/>
        <v>126.78304999999999</v>
      </c>
      <c r="I314" s="20">
        <f t="shared" si="197"/>
        <v>126.05019999999999</v>
      </c>
      <c r="J314" s="20">
        <f t="shared" si="198"/>
        <v>124.58449999999999</v>
      </c>
      <c r="K314" s="20">
        <f t="shared" si="199"/>
        <v>123.85164999999999</v>
      </c>
      <c r="L314"/>
    </row>
    <row r="315" spans="1:12" ht="24" customHeight="1" x14ac:dyDescent="0.2">
      <c r="A315" s="60" t="s">
        <v>365</v>
      </c>
      <c r="B315" s="172" t="s">
        <v>665</v>
      </c>
      <c r="C315" s="172"/>
      <c r="D315" s="172"/>
      <c r="E315" s="62"/>
      <c r="F315" s="20">
        <v>146.57</v>
      </c>
      <c r="G315" s="20">
        <f t="shared" si="195"/>
        <v>133.32007199999998</v>
      </c>
      <c r="H315" s="20">
        <f t="shared" si="196"/>
        <v>126.78304999999999</v>
      </c>
      <c r="I315" s="20">
        <f t="shared" si="197"/>
        <v>126.05019999999999</v>
      </c>
      <c r="J315" s="20">
        <f t="shared" si="198"/>
        <v>124.58449999999999</v>
      </c>
      <c r="K315" s="20">
        <f t="shared" si="199"/>
        <v>123.85164999999999</v>
      </c>
      <c r="L315"/>
    </row>
    <row r="316" spans="1:12" ht="24" customHeight="1" x14ac:dyDescent="0.2">
      <c r="A316" s="60" t="s">
        <v>222</v>
      </c>
      <c r="B316" s="172" t="s">
        <v>675</v>
      </c>
      <c r="C316" s="172"/>
      <c r="D316" s="172"/>
      <c r="E316" s="24"/>
      <c r="F316" s="20">
        <v>0</v>
      </c>
      <c r="G316" s="20">
        <f t="shared" si="195"/>
        <v>0</v>
      </c>
      <c r="H316" s="20">
        <f t="shared" si="196"/>
        <v>0</v>
      </c>
      <c r="I316" s="20">
        <f t="shared" si="197"/>
        <v>0</v>
      </c>
      <c r="J316" s="20">
        <f t="shared" si="198"/>
        <v>0</v>
      </c>
      <c r="K316" s="20">
        <f t="shared" si="199"/>
        <v>0</v>
      </c>
      <c r="L316"/>
    </row>
    <row r="317" spans="1:12" ht="24" customHeight="1" x14ac:dyDescent="0.2">
      <c r="A317" s="60" t="s">
        <v>223</v>
      </c>
      <c r="B317" s="172" t="s">
        <v>676</v>
      </c>
      <c r="C317" s="172"/>
      <c r="D317" s="172"/>
      <c r="E317" s="24"/>
      <c r="F317" s="20">
        <v>0</v>
      </c>
      <c r="G317" s="20">
        <f t="shared" si="195"/>
        <v>0</v>
      </c>
      <c r="H317" s="20">
        <f t="shared" si="196"/>
        <v>0</v>
      </c>
      <c r="I317" s="20">
        <f t="shared" si="197"/>
        <v>0</v>
      </c>
      <c r="J317" s="20">
        <f t="shared" si="198"/>
        <v>0</v>
      </c>
      <c r="K317" s="20">
        <f t="shared" si="199"/>
        <v>0</v>
      </c>
      <c r="L317"/>
    </row>
    <row r="318" spans="1:12" ht="24" customHeight="1" x14ac:dyDescent="0.2">
      <c r="A318" s="60" t="s">
        <v>224</v>
      </c>
      <c r="B318" s="172" t="s">
        <v>679</v>
      </c>
      <c r="C318" s="172"/>
      <c r="D318" s="172"/>
      <c r="E318" s="24"/>
      <c r="F318" s="20">
        <v>36.380000000000003</v>
      </c>
      <c r="G318" s="20">
        <f t="shared" si="195"/>
        <v>33.091248</v>
      </c>
      <c r="H318" s="20">
        <f t="shared" si="196"/>
        <v>31.468700000000002</v>
      </c>
      <c r="I318" s="20">
        <f t="shared" si="197"/>
        <v>31.286799999999999</v>
      </c>
      <c r="J318" s="20">
        <f t="shared" si="198"/>
        <v>30.923000000000002</v>
      </c>
      <c r="K318" s="20">
        <f t="shared" si="199"/>
        <v>30.741100000000003</v>
      </c>
      <c r="L318"/>
    </row>
    <row r="319" spans="1:12" ht="24" customHeight="1" x14ac:dyDescent="0.2">
      <c r="A319" s="60" t="s">
        <v>225</v>
      </c>
      <c r="B319" s="172" t="s">
        <v>226</v>
      </c>
      <c r="C319" s="172"/>
      <c r="D319" s="172"/>
      <c r="E319" s="24"/>
      <c r="F319" s="20">
        <v>24.763200000000001</v>
      </c>
      <c r="G319" s="20">
        <f t="shared" si="195"/>
        <v>22.524606720000001</v>
      </c>
      <c r="H319" s="20">
        <f t="shared" si="196"/>
        <v>21.420168</v>
      </c>
      <c r="I319" s="20">
        <f t="shared" si="197"/>
        <v>21.296351999999999</v>
      </c>
      <c r="J319" s="20">
        <f t="shared" si="198"/>
        <v>21.048720000000003</v>
      </c>
      <c r="K319" s="20">
        <f t="shared" si="199"/>
        <v>20.924904000000002</v>
      </c>
      <c r="L319"/>
    </row>
    <row r="320" spans="1:12" ht="24" customHeight="1" x14ac:dyDescent="0.2">
      <c r="A320" s="60" t="s">
        <v>227</v>
      </c>
      <c r="B320" s="172" t="s">
        <v>677</v>
      </c>
      <c r="C320" s="172"/>
      <c r="D320" s="172"/>
      <c r="E320" s="24"/>
      <c r="F320" s="20">
        <v>0</v>
      </c>
      <c r="G320" s="20">
        <f t="shared" si="195"/>
        <v>0</v>
      </c>
      <c r="H320" s="20">
        <f t="shared" si="196"/>
        <v>0</v>
      </c>
      <c r="I320" s="20">
        <f t="shared" si="197"/>
        <v>0</v>
      </c>
      <c r="J320" s="20">
        <f t="shared" si="198"/>
        <v>0</v>
      </c>
      <c r="K320" s="20">
        <f t="shared" si="199"/>
        <v>0</v>
      </c>
      <c r="L320"/>
    </row>
    <row r="321" spans="1:12" ht="24" customHeight="1" x14ac:dyDescent="0.2">
      <c r="A321" s="60" t="s">
        <v>287</v>
      </c>
      <c r="B321" s="172" t="s">
        <v>655</v>
      </c>
      <c r="C321" s="172"/>
      <c r="D321" s="172"/>
      <c r="E321" s="24"/>
      <c r="F321" s="20">
        <v>0</v>
      </c>
      <c r="G321" s="20">
        <f t="shared" si="195"/>
        <v>0</v>
      </c>
      <c r="H321" s="20">
        <f t="shared" si="196"/>
        <v>0</v>
      </c>
      <c r="I321" s="20">
        <f t="shared" si="197"/>
        <v>0</v>
      </c>
      <c r="J321" s="20">
        <f t="shared" si="198"/>
        <v>0</v>
      </c>
      <c r="K321" s="20">
        <f t="shared" si="199"/>
        <v>0</v>
      </c>
      <c r="L321"/>
    </row>
    <row r="322" spans="1:12" ht="24" customHeight="1" x14ac:dyDescent="0.2">
      <c r="A322" s="60" t="s">
        <v>291</v>
      </c>
      <c r="B322" s="172" t="s">
        <v>656</v>
      </c>
      <c r="C322" s="172"/>
      <c r="D322" s="172"/>
      <c r="E322" s="24"/>
      <c r="F322" s="20">
        <v>98.5</v>
      </c>
      <c r="G322" s="20">
        <f t="shared" ref="G322" si="205">SUM(F322-0.0904*F322)</f>
        <v>89.595600000000005</v>
      </c>
      <c r="H322" s="20">
        <f t="shared" ref="H322" si="206">SUM(F322-0.135*F322)</f>
        <v>85.202500000000001</v>
      </c>
      <c r="I322" s="20">
        <f t="shared" ref="I322" si="207">SUM(F322-0.14*F322)</f>
        <v>84.71</v>
      </c>
      <c r="J322" s="20">
        <f t="shared" ref="J322" si="208">SUM(F322-0.15*F322)</f>
        <v>83.724999999999994</v>
      </c>
      <c r="K322" s="20">
        <f t="shared" ref="K322" si="209">SUM(F322-0.155*F322)</f>
        <v>83.232500000000002</v>
      </c>
      <c r="L322"/>
    </row>
    <row r="323" spans="1:12" ht="24" customHeight="1" x14ac:dyDescent="0.2">
      <c r="A323" s="60" t="s">
        <v>228</v>
      </c>
      <c r="B323" s="172" t="s">
        <v>678</v>
      </c>
      <c r="C323" s="172"/>
      <c r="D323" s="172"/>
      <c r="E323" s="24"/>
      <c r="F323" s="20">
        <v>37.5</v>
      </c>
      <c r="G323" s="20">
        <f t="shared" si="195"/>
        <v>34.11</v>
      </c>
      <c r="H323" s="20">
        <f t="shared" si="196"/>
        <v>32.4375</v>
      </c>
      <c r="I323" s="20">
        <f t="shared" si="197"/>
        <v>32.25</v>
      </c>
      <c r="J323" s="20">
        <f t="shared" si="198"/>
        <v>31.875</v>
      </c>
      <c r="K323" s="20">
        <f t="shared" si="199"/>
        <v>31.6875</v>
      </c>
      <c r="L323"/>
    </row>
    <row r="324" spans="1:12" ht="24" customHeight="1" x14ac:dyDescent="0.2">
      <c r="A324" s="60" t="s">
        <v>229</v>
      </c>
      <c r="B324" s="172" t="s">
        <v>680</v>
      </c>
      <c r="C324" s="172"/>
      <c r="D324" s="172"/>
      <c r="E324" s="24"/>
      <c r="F324" s="20">
        <v>0</v>
      </c>
      <c r="G324" s="20">
        <f t="shared" si="195"/>
        <v>0</v>
      </c>
      <c r="H324" s="20">
        <f t="shared" si="196"/>
        <v>0</v>
      </c>
      <c r="I324" s="20">
        <f t="shared" si="197"/>
        <v>0</v>
      </c>
      <c r="J324" s="20">
        <f t="shared" si="198"/>
        <v>0</v>
      </c>
      <c r="K324" s="20">
        <f t="shared" si="199"/>
        <v>0</v>
      </c>
      <c r="L324"/>
    </row>
    <row r="325" spans="1:12" ht="24" customHeight="1" x14ac:dyDescent="0.2">
      <c r="A325" s="179" t="s">
        <v>230</v>
      </c>
      <c r="B325" s="179"/>
      <c r="C325" s="179"/>
      <c r="D325" s="179"/>
      <c r="E325" s="179"/>
      <c r="F325" s="179"/>
      <c r="G325" s="179"/>
      <c r="H325" s="179"/>
      <c r="I325" s="179"/>
      <c r="J325" s="179"/>
      <c r="K325" s="179"/>
      <c r="L325"/>
    </row>
    <row r="326" spans="1:12" ht="24" customHeight="1" x14ac:dyDescent="0.2">
      <c r="A326" s="59" t="s">
        <v>231</v>
      </c>
      <c r="B326" s="199" t="s">
        <v>681</v>
      </c>
      <c r="C326" s="199"/>
      <c r="D326" s="199"/>
      <c r="E326" s="34" t="s">
        <v>459</v>
      </c>
      <c r="F326" s="51">
        <v>214.11</v>
      </c>
      <c r="G326" s="51">
        <f t="shared" ref="G326:G371" si="210">SUM(F326-0.0904*F326)</f>
        <v>194.754456</v>
      </c>
      <c r="H326" s="51">
        <f t="shared" ref="H326:H371" si="211">SUM(F326-0.135*F326)</f>
        <v>185.20515</v>
      </c>
      <c r="I326" s="51">
        <f t="shared" ref="I326:I371" si="212">SUM(F326-0.14*F326)</f>
        <v>184.13460000000001</v>
      </c>
      <c r="J326" s="51">
        <f t="shared" ref="J326:J371" si="213">SUM(F326-0.15*F326)</f>
        <v>181.99350000000001</v>
      </c>
      <c r="K326" s="51">
        <f t="shared" ref="K326:K371" si="214">SUM(F326-0.155*F326)</f>
        <v>180.92295000000001</v>
      </c>
      <c r="L326"/>
    </row>
    <row r="327" spans="1:12" ht="24" customHeight="1" x14ac:dyDescent="0.2">
      <c r="A327" s="59" t="s">
        <v>232</v>
      </c>
      <c r="B327" s="199" t="s">
        <v>671</v>
      </c>
      <c r="C327" s="199"/>
      <c r="D327" s="199"/>
      <c r="E327" s="34" t="s">
        <v>459</v>
      </c>
      <c r="F327" s="51">
        <v>214.11</v>
      </c>
      <c r="G327" s="51">
        <f t="shared" si="210"/>
        <v>194.754456</v>
      </c>
      <c r="H327" s="51">
        <f t="shared" si="211"/>
        <v>185.20515</v>
      </c>
      <c r="I327" s="51">
        <f t="shared" si="212"/>
        <v>184.13460000000001</v>
      </c>
      <c r="J327" s="51">
        <f t="shared" si="213"/>
        <v>181.99350000000001</v>
      </c>
      <c r="K327" s="51">
        <f t="shared" si="214"/>
        <v>180.92295000000001</v>
      </c>
      <c r="L327"/>
    </row>
    <row r="328" spans="1:12" ht="24" customHeight="1" x14ac:dyDescent="0.2">
      <c r="A328" s="59" t="s">
        <v>233</v>
      </c>
      <c r="B328" s="199" t="s">
        <v>496</v>
      </c>
      <c r="C328" s="199"/>
      <c r="D328" s="199"/>
      <c r="E328" s="34" t="s">
        <v>459</v>
      </c>
      <c r="F328" s="51">
        <v>214.11</v>
      </c>
      <c r="G328" s="51">
        <f t="shared" si="210"/>
        <v>194.754456</v>
      </c>
      <c r="H328" s="51">
        <f t="shared" si="211"/>
        <v>185.20515</v>
      </c>
      <c r="I328" s="51">
        <f t="shared" si="212"/>
        <v>184.13460000000001</v>
      </c>
      <c r="J328" s="51">
        <f t="shared" si="213"/>
        <v>181.99350000000001</v>
      </c>
      <c r="K328" s="51">
        <f t="shared" si="214"/>
        <v>180.92295000000001</v>
      </c>
      <c r="L328"/>
    </row>
    <row r="329" spans="1:12" ht="24" customHeight="1" x14ac:dyDescent="0.2">
      <c r="A329" s="59" t="s">
        <v>234</v>
      </c>
      <c r="B329" s="199" t="s">
        <v>683</v>
      </c>
      <c r="C329" s="199"/>
      <c r="D329" s="199"/>
      <c r="E329" s="34" t="s">
        <v>459</v>
      </c>
      <c r="F329" s="51">
        <v>214.11</v>
      </c>
      <c r="G329" s="51">
        <f t="shared" si="210"/>
        <v>194.754456</v>
      </c>
      <c r="H329" s="51">
        <f t="shared" si="211"/>
        <v>185.20515</v>
      </c>
      <c r="I329" s="51">
        <f t="shared" si="212"/>
        <v>184.13460000000001</v>
      </c>
      <c r="J329" s="51">
        <f t="shared" si="213"/>
        <v>181.99350000000001</v>
      </c>
      <c r="K329" s="51">
        <f t="shared" si="214"/>
        <v>180.92295000000001</v>
      </c>
      <c r="L329"/>
    </row>
    <row r="330" spans="1:12" ht="24" customHeight="1" x14ac:dyDescent="0.2">
      <c r="A330" s="59" t="s">
        <v>235</v>
      </c>
      <c r="B330" s="199" t="s">
        <v>635</v>
      </c>
      <c r="C330" s="199"/>
      <c r="D330" s="199"/>
      <c r="E330" s="34" t="s">
        <v>459</v>
      </c>
      <c r="F330" s="51">
        <v>214.11</v>
      </c>
      <c r="G330" s="51">
        <f t="shared" si="210"/>
        <v>194.754456</v>
      </c>
      <c r="H330" s="51">
        <f t="shared" si="211"/>
        <v>185.20515</v>
      </c>
      <c r="I330" s="51">
        <f t="shared" si="212"/>
        <v>184.13460000000001</v>
      </c>
      <c r="J330" s="51">
        <f t="shared" si="213"/>
        <v>181.99350000000001</v>
      </c>
      <c r="K330" s="51">
        <f t="shared" si="214"/>
        <v>180.92295000000001</v>
      </c>
      <c r="L330"/>
    </row>
    <row r="331" spans="1:12" ht="24" customHeight="1" x14ac:dyDescent="0.2">
      <c r="A331" s="59" t="s">
        <v>236</v>
      </c>
      <c r="B331" s="199" t="s">
        <v>517</v>
      </c>
      <c r="C331" s="199"/>
      <c r="D331" s="199"/>
      <c r="E331" s="34" t="s">
        <v>459</v>
      </c>
      <c r="F331" s="51">
        <v>214.11</v>
      </c>
      <c r="G331" s="51">
        <f t="shared" si="210"/>
        <v>194.754456</v>
      </c>
      <c r="H331" s="51">
        <f t="shared" si="211"/>
        <v>185.20515</v>
      </c>
      <c r="I331" s="51">
        <f t="shared" si="212"/>
        <v>184.13460000000001</v>
      </c>
      <c r="J331" s="51">
        <f t="shared" si="213"/>
        <v>181.99350000000001</v>
      </c>
      <c r="K331" s="51">
        <f t="shared" si="214"/>
        <v>180.92295000000001</v>
      </c>
      <c r="L331"/>
    </row>
    <row r="332" spans="1:12" ht="24" customHeight="1" x14ac:dyDescent="0.2">
      <c r="A332" s="59" t="s">
        <v>237</v>
      </c>
      <c r="B332" s="199" t="s">
        <v>667</v>
      </c>
      <c r="C332" s="199"/>
      <c r="D332" s="199"/>
      <c r="E332" s="34" t="s">
        <v>459</v>
      </c>
      <c r="F332" s="51">
        <v>214.11</v>
      </c>
      <c r="G332" s="51">
        <f t="shared" si="210"/>
        <v>194.754456</v>
      </c>
      <c r="H332" s="51">
        <f t="shared" si="211"/>
        <v>185.20515</v>
      </c>
      <c r="I332" s="51">
        <f t="shared" si="212"/>
        <v>184.13460000000001</v>
      </c>
      <c r="J332" s="51">
        <f t="shared" si="213"/>
        <v>181.99350000000001</v>
      </c>
      <c r="K332" s="51">
        <f t="shared" si="214"/>
        <v>180.92295000000001</v>
      </c>
      <c r="L332"/>
    </row>
    <row r="333" spans="1:12" ht="24" customHeight="1" x14ac:dyDescent="0.2">
      <c r="A333" s="59" t="s">
        <v>238</v>
      </c>
      <c r="B333" s="199" t="s">
        <v>672</v>
      </c>
      <c r="C333" s="199"/>
      <c r="D333" s="199"/>
      <c r="E333" s="34" t="s">
        <v>459</v>
      </c>
      <c r="F333" s="51">
        <v>214.11</v>
      </c>
      <c r="G333" s="51">
        <f t="shared" si="210"/>
        <v>194.754456</v>
      </c>
      <c r="H333" s="51">
        <f t="shared" si="211"/>
        <v>185.20515</v>
      </c>
      <c r="I333" s="51">
        <f t="shared" si="212"/>
        <v>184.13460000000001</v>
      </c>
      <c r="J333" s="51">
        <f t="shared" si="213"/>
        <v>181.99350000000001</v>
      </c>
      <c r="K333" s="51">
        <f t="shared" si="214"/>
        <v>180.92295000000001</v>
      </c>
      <c r="L333"/>
    </row>
    <row r="334" spans="1:12" ht="24" customHeight="1" x14ac:dyDescent="0.2">
      <c r="A334" s="59" t="s">
        <v>239</v>
      </c>
      <c r="B334" s="199" t="s">
        <v>503</v>
      </c>
      <c r="C334" s="199"/>
      <c r="D334" s="199"/>
      <c r="E334" s="34" t="s">
        <v>459</v>
      </c>
      <c r="F334" s="51">
        <v>214.11</v>
      </c>
      <c r="G334" s="51">
        <f t="shared" si="210"/>
        <v>194.754456</v>
      </c>
      <c r="H334" s="51">
        <f t="shared" si="211"/>
        <v>185.20515</v>
      </c>
      <c r="I334" s="51">
        <f t="shared" si="212"/>
        <v>184.13460000000001</v>
      </c>
      <c r="J334" s="51">
        <f t="shared" si="213"/>
        <v>181.99350000000001</v>
      </c>
      <c r="K334" s="51">
        <f t="shared" si="214"/>
        <v>180.92295000000001</v>
      </c>
      <c r="L334"/>
    </row>
    <row r="335" spans="1:12" ht="24" customHeight="1" x14ac:dyDescent="0.2">
      <c r="A335" s="59" t="s">
        <v>240</v>
      </c>
      <c r="B335" s="199" t="s">
        <v>518</v>
      </c>
      <c r="C335" s="199"/>
      <c r="D335" s="199"/>
      <c r="E335" s="34" t="s">
        <v>459</v>
      </c>
      <c r="F335" s="51">
        <v>214.11</v>
      </c>
      <c r="G335" s="51">
        <f t="shared" si="210"/>
        <v>194.754456</v>
      </c>
      <c r="H335" s="51">
        <f t="shared" si="211"/>
        <v>185.20515</v>
      </c>
      <c r="I335" s="51">
        <f t="shared" si="212"/>
        <v>184.13460000000001</v>
      </c>
      <c r="J335" s="51">
        <f t="shared" si="213"/>
        <v>181.99350000000001</v>
      </c>
      <c r="K335" s="51">
        <f t="shared" si="214"/>
        <v>180.92295000000001</v>
      </c>
      <c r="L335"/>
    </row>
    <row r="336" spans="1:12" ht="24" customHeight="1" x14ac:dyDescent="0.2">
      <c r="A336" s="59" t="s">
        <v>241</v>
      </c>
      <c r="B336" s="199" t="s">
        <v>504</v>
      </c>
      <c r="C336" s="199"/>
      <c r="D336" s="199"/>
      <c r="E336" s="34" t="s">
        <v>459</v>
      </c>
      <c r="F336" s="51">
        <v>214.11</v>
      </c>
      <c r="G336" s="51">
        <f t="shared" si="210"/>
        <v>194.754456</v>
      </c>
      <c r="H336" s="51">
        <f t="shared" si="211"/>
        <v>185.20515</v>
      </c>
      <c r="I336" s="51">
        <f t="shared" si="212"/>
        <v>184.13460000000001</v>
      </c>
      <c r="J336" s="51">
        <f t="shared" si="213"/>
        <v>181.99350000000001</v>
      </c>
      <c r="K336" s="51">
        <f t="shared" si="214"/>
        <v>180.92295000000001</v>
      </c>
      <c r="L336"/>
    </row>
    <row r="337" spans="1:12" ht="24" customHeight="1" x14ac:dyDescent="0.2">
      <c r="A337" s="46"/>
      <c r="B337" s="176" t="s">
        <v>684</v>
      </c>
      <c r="C337" s="176"/>
      <c r="D337" s="176"/>
      <c r="E337" s="34" t="s">
        <v>459</v>
      </c>
      <c r="F337" s="20">
        <v>289.24</v>
      </c>
      <c r="G337" s="20">
        <f t="shared" si="210"/>
        <v>263.09270400000003</v>
      </c>
      <c r="H337" s="20">
        <f t="shared" si="211"/>
        <v>250.1926</v>
      </c>
      <c r="I337" s="20">
        <f t="shared" si="212"/>
        <v>248.74639999999999</v>
      </c>
      <c r="J337" s="20">
        <f t="shared" si="213"/>
        <v>245.85400000000001</v>
      </c>
      <c r="K337" s="20">
        <f t="shared" si="214"/>
        <v>244.40780000000001</v>
      </c>
      <c r="L337"/>
    </row>
    <row r="338" spans="1:12" ht="24" customHeight="1" x14ac:dyDescent="0.2">
      <c r="A338" s="46" t="s">
        <v>242</v>
      </c>
      <c r="B338" s="172" t="s">
        <v>657</v>
      </c>
      <c r="C338" s="172"/>
      <c r="D338" s="172"/>
      <c r="E338" s="24" t="s">
        <v>459</v>
      </c>
      <c r="F338" s="20">
        <v>174.34</v>
      </c>
      <c r="G338" s="20">
        <f t="shared" si="210"/>
        <v>158.57966400000001</v>
      </c>
      <c r="H338" s="20">
        <f t="shared" si="211"/>
        <v>150.80410000000001</v>
      </c>
      <c r="I338" s="20">
        <f t="shared" si="212"/>
        <v>149.9324</v>
      </c>
      <c r="J338" s="20">
        <f t="shared" si="213"/>
        <v>148.18899999999999</v>
      </c>
      <c r="K338" s="20">
        <f t="shared" si="214"/>
        <v>147.31729999999999</v>
      </c>
      <c r="L338"/>
    </row>
    <row r="339" spans="1:12" ht="24" customHeight="1" x14ac:dyDescent="0.2">
      <c r="A339" s="74" t="s">
        <v>243</v>
      </c>
      <c r="B339" s="172" t="s">
        <v>658</v>
      </c>
      <c r="C339" s="172"/>
      <c r="D339" s="172"/>
      <c r="E339" s="24" t="s">
        <v>459</v>
      </c>
      <c r="F339" s="20">
        <v>241.36</v>
      </c>
      <c r="G339" s="20">
        <f t="shared" si="210"/>
        <v>219.54105600000003</v>
      </c>
      <c r="H339" s="20">
        <f t="shared" si="211"/>
        <v>208.77640000000002</v>
      </c>
      <c r="I339" s="20">
        <f t="shared" si="212"/>
        <v>207.56960000000001</v>
      </c>
      <c r="J339" s="20">
        <f t="shared" si="213"/>
        <v>205.15600000000001</v>
      </c>
      <c r="K339" s="20">
        <f t="shared" si="214"/>
        <v>203.94920000000002</v>
      </c>
      <c r="L339"/>
    </row>
    <row r="340" spans="1:12" ht="24" customHeight="1" x14ac:dyDescent="0.2">
      <c r="A340" s="46" t="s">
        <v>244</v>
      </c>
      <c r="B340" s="172" t="s">
        <v>659</v>
      </c>
      <c r="C340" s="172"/>
      <c r="D340" s="172"/>
      <c r="E340" s="24" t="s">
        <v>459</v>
      </c>
      <c r="F340" s="20">
        <v>194.15</v>
      </c>
      <c r="G340" s="20">
        <f t="shared" si="210"/>
        <v>176.59884</v>
      </c>
      <c r="H340" s="20">
        <f t="shared" si="211"/>
        <v>167.93975</v>
      </c>
      <c r="I340" s="20">
        <f t="shared" si="212"/>
        <v>166.96899999999999</v>
      </c>
      <c r="J340" s="20">
        <f t="shared" si="213"/>
        <v>165.0275</v>
      </c>
      <c r="K340" s="20">
        <f t="shared" si="214"/>
        <v>164.05674999999999</v>
      </c>
      <c r="L340"/>
    </row>
    <row r="341" spans="1:12" ht="24" customHeight="1" x14ac:dyDescent="0.2">
      <c r="A341" s="60" t="s">
        <v>245</v>
      </c>
      <c r="B341" s="172" t="s">
        <v>505</v>
      </c>
      <c r="C341" s="172"/>
      <c r="D341" s="172"/>
      <c r="E341" s="24" t="s">
        <v>459</v>
      </c>
      <c r="F341" s="20">
        <v>232.58</v>
      </c>
      <c r="G341" s="20">
        <f t="shared" si="210"/>
        <v>211.55476800000002</v>
      </c>
      <c r="H341" s="20">
        <f t="shared" si="211"/>
        <v>201.18170000000001</v>
      </c>
      <c r="I341" s="20">
        <f t="shared" si="212"/>
        <v>200.0188</v>
      </c>
      <c r="J341" s="20">
        <f t="shared" si="213"/>
        <v>197.69300000000001</v>
      </c>
      <c r="K341" s="20">
        <f t="shared" si="214"/>
        <v>196.5301</v>
      </c>
      <c r="L341"/>
    </row>
    <row r="342" spans="1:12" ht="24" customHeight="1" x14ac:dyDescent="0.2">
      <c r="A342" s="60" t="s">
        <v>246</v>
      </c>
      <c r="B342" s="172" t="s">
        <v>668</v>
      </c>
      <c r="C342" s="172"/>
      <c r="D342" s="172"/>
      <c r="E342" s="24" t="s">
        <v>459</v>
      </c>
      <c r="F342" s="20">
        <v>232.58</v>
      </c>
      <c r="G342" s="20">
        <f t="shared" si="210"/>
        <v>211.55476800000002</v>
      </c>
      <c r="H342" s="20">
        <f t="shared" si="211"/>
        <v>201.18170000000001</v>
      </c>
      <c r="I342" s="20">
        <f t="shared" si="212"/>
        <v>200.0188</v>
      </c>
      <c r="J342" s="20">
        <f t="shared" si="213"/>
        <v>197.69300000000001</v>
      </c>
      <c r="K342" s="20">
        <f t="shared" si="214"/>
        <v>196.5301</v>
      </c>
      <c r="L342"/>
    </row>
    <row r="343" spans="1:12" ht="24" customHeight="1" x14ac:dyDescent="0.2">
      <c r="A343" s="60" t="s">
        <v>247</v>
      </c>
      <c r="B343" s="172" t="s">
        <v>636</v>
      </c>
      <c r="C343" s="172"/>
      <c r="D343" s="172"/>
      <c r="E343" s="24" t="s">
        <v>459</v>
      </c>
      <c r="F343" s="20">
        <v>232.58</v>
      </c>
      <c r="G343" s="20">
        <f t="shared" si="210"/>
        <v>211.55476800000002</v>
      </c>
      <c r="H343" s="20">
        <f t="shared" si="211"/>
        <v>201.18170000000001</v>
      </c>
      <c r="I343" s="20">
        <f t="shared" si="212"/>
        <v>200.0188</v>
      </c>
      <c r="J343" s="20">
        <f t="shared" si="213"/>
        <v>197.69300000000001</v>
      </c>
      <c r="K343" s="20">
        <f t="shared" si="214"/>
        <v>196.5301</v>
      </c>
      <c r="L343"/>
    </row>
    <row r="344" spans="1:12" ht="24" customHeight="1" x14ac:dyDescent="0.2">
      <c r="A344" s="60" t="s">
        <v>248</v>
      </c>
      <c r="B344" s="172" t="s">
        <v>637</v>
      </c>
      <c r="C344" s="172"/>
      <c r="D344" s="172"/>
      <c r="E344" s="24" t="s">
        <v>459</v>
      </c>
      <c r="F344" s="20">
        <v>232.58</v>
      </c>
      <c r="G344" s="20">
        <f t="shared" si="210"/>
        <v>211.55476800000002</v>
      </c>
      <c r="H344" s="20">
        <f t="shared" si="211"/>
        <v>201.18170000000001</v>
      </c>
      <c r="I344" s="20">
        <f t="shared" si="212"/>
        <v>200.0188</v>
      </c>
      <c r="J344" s="20">
        <f t="shared" si="213"/>
        <v>197.69300000000001</v>
      </c>
      <c r="K344" s="20">
        <f t="shared" si="214"/>
        <v>196.5301</v>
      </c>
      <c r="L344"/>
    </row>
    <row r="345" spans="1:12" ht="24" customHeight="1" x14ac:dyDescent="0.2">
      <c r="A345" s="60" t="s">
        <v>249</v>
      </c>
      <c r="B345" s="172" t="s">
        <v>519</v>
      </c>
      <c r="C345" s="172"/>
      <c r="D345" s="172"/>
      <c r="E345" s="24"/>
      <c r="F345" s="20">
        <v>232.58</v>
      </c>
      <c r="G345" s="20">
        <f t="shared" si="210"/>
        <v>211.55476800000002</v>
      </c>
      <c r="H345" s="20">
        <f t="shared" si="211"/>
        <v>201.18170000000001</v>
      </c>
      <c r="I345" s="20">
        <f t="shared" si="212"/>
        <v>200.0188</v>
      </c>
      <c r="J345" s="20">
        <f t="shared" si="213"/>
        <v>197.69300000000001</v>
      </c>
      <c r="K345" s="20">
        <f t="shared" si="214"/>
        <v>196.5301</v>
      </c>
      <c r="L345"/>
    </row>
    <row r="346" spans="1:12" ht="24" customHeight="1" x14ac:dyDescent="0.2">
      <c r="A346" s="60" t="s">
        <v>250</v>
      </c>
      <c r="B346" s="172" t="s">
        <v>673</v>
      </c>
      <c r="C346" s="172"/>
      <c r="D346" s="172"/>
      <c r="E346" s="24"/>
      <c r="F346" s="20">
        <v>232.58</v>
      </c>
      <c r="G346" s="20">
        <f t="shared" si="210"/>
        <v>211.55476800000002</v>
      </c>
      <c r="H346" s="20">
        <f t="shared" si="211"/>
        <v>201.18170000000001</v>
      </c>
      <c r="I346" s="20">
        <f t="shared" si="212"/>
        <v>200.0188</v>
      </c>
      <c r="J346" s="20">
        <f t="shared" si="213"/>
        <v>197.69300000000001</v>
      </c>
      <c r="K346" s="20">
        <f t="shared" si="214"/>
        <v>196.5301</v>
      </c>
      <c r="L346"/>
    </row>
    <row r="347" spans="1:12" ht="24" customHeight="1" x14ac:dyDescent="0.2">
      <c r="A347" s="60" t="s">
        <v>251</v>
      </c>
      <c r="B347" s="172" t="s">
        <v>252</v>
      </c>
      <c r="C347" s="172"/>
      <c r="D347" s="172"/>
      <c r="E347" s="24"/>
      <c r="F347" s="20">
        <v>232.58</v>
      </c>
      <c r="G347" s="20">
        <f t="shared" si="210"/>
        <v>211.55476800000002</v>
      </c>
      <c r="H347" s="20">
        <f t="shared" si="211"/>
        <v>201.18170000000001</v>
      </c>
      <c r="I347" s="20">
        <f t="shared" si="212"/>
        <v>200.0188</v>
      </c>
      <c r="J347" s="20">
        <f t="shared" si="213"/>
        <v>197.69300000000001</v>
      </c>
      <c r="K347" s="20">
        <f t="shared" si="214"/>
        <v>196.5301</v>
      </c>
      <c r="L347"/>
    </row>
    <row r="348" spans="1:12" ht="24" customHeight="1" x14ac:dyDescent="0.2">
      <c r="A348" s="60" t="s">
        <v>695</v>
      </c>
      <c r="B348" s="203" t="s">
        <v>696</v>
      </c>
      <c r="C348" s="204"/>
      <c r="D348" s="205"/>
      <c r="E348" s="24"/>
      <c r="F348" s="20">
        <v>181.88</v>
      </c>
      <c r="G348" s="20">
        <f>SUM(F348-0.01*F348)</f>
        <v>180.06119999999999</v>
      </c>
      <c r="H348" s="20">
        <f>SUM(G348-0.01*G348)</f>
        <v>178.26058799999998</v>
      </c>
      <c r="I348" s="20">
        <f t="shared" ref="I348:K349" si="215">SUM(H348-0.01*H348)</f>
        <v>176.47798211999998</v>
      </c>
      <c r="J348" s="20">
        <f t="shared" si="215"/>
        <v>174.71320229879998</v>
      </c>
      <c r="K348" s="20">
        <f t="shared" si="215"/>
        <v>172.96607027581197</v>
      </c>
      <c r="L348"/>
    </row>
    <row r="349" spans="1:12" ht="24" customHeight="1" x14ac:dyDescent="0.2">
      <c r="A349" s="60" t="s">
        <v>697</v>
      </c>
      <c r="B349" s="207" t="s">
        <v>698</v>
      </c>
      <c r="C349" s="208"/>
      <c r="D349" s="209"/>
      <c r="E349" s="24"/>
      <c r="F349" s="20">
        <v>181.88</v>
      </c>
      <c r="G349" s="20">
        <f>SUM(F349-0.01*F349)</f>
        <v>180.06119999999999</v>
      </c>
      <c r="H349" s="20">
        <f>SUM(G349-0.01*G349)</f>
        <v>178.26058799999998</v>
      </c>
      <c r="I349" s="20">
        <f t="shared" si="215"/>
        <v>176.47798211999998</v>
      </c>
      <c r="J349" s="20">
        <f t="shared" si="215"/>
        <v>174.71320229879998</v>
      </c>
      <c r="K349" s="20">
        <f t="shared" si="215"/>
        <v>172.96607027581197</v>
      </c>
      <c r="L349"/>
    </row>
    <row r="350" spans="1:12" ht="24" customHeight="1" x14ac:dyDescent="0.2">
      <c r="A350" s="137">
        <v>511357</v>
      </c>
      <c r="B350" s="207" t="s">
        <v>699</v>
      </c>
      <c r="C350" s="208"/>
      <c r="D350" s="209"/>
      <c r="E350" s="24"/>
      <c r="F350" s="20">
        <v>243</v>
      </c>
      <c r="G350" s="20">
        <f t="shared" si="210"/>
        <v>221.03280000000001</v>
      </c>
      <c r="H350" s="20">
        <f t="shared" si="211"/>
        <v>210.19499999999999</v>
      </c>
      <c r="I350" s="20">
        <f t="shared" si="212"/>
        <v>208.98</v>
      </c>
      <c r="J350" s="20">
        <f t="shared" si="213"/>
        <v>206.55</v>
      </c>
      <c r="K350" s="20">
        <f t="shared" si="214"/>
        <v>205.33500000000001</v>
      </c>
      <c r="L350"/>
    </row>
    <row r="351" spans="1:12" ht="24" customHeight="1" x14ac:dyDescent="0.2">
      <c r="A351" s="137">
        <v>511360</v>
      </c>
      <c r="B351" s="207" t="s">
        <v>762</v>
      </c>
      <c r="C351" s="208"/>
      <c r="D351" s="209"/>
      <c r="E351" s="24"/>
      <c r="F351" s="20">
        <v>243</v>
      </c>
      <c r="G351" s="20">
        <f t="shared" ref="G351:G356" si="216">SUM(F351-0.0904*F351)</f>
        <v>221.03280000000001</v>
      </c>
      <c r="H351" s="20">
        <f t="shared" ref="H351:H356" si="217">SUM(F351-0.135*F351)</f>
        <v>210.19499999999999</v>
      </c>
      <c r="I351" s="20">
        <f t="shared" ref="I351:I356" si="218">SUM(F351-0.14*F351)</f>
        <v>208.98</v>
      </c>
      <c r="J351" s="20">
        <f t="shared" ref="J351:J356" si="219">SUM(F351-0.15*F351)</f>
        <v>206.55</v>
      </c>
      <c r="K351" s="20">
        <f t="shared" ref="K351:K356" si="220">SUM(F351-0.155*F351)</f>
        <v>205.33500000000001</v>
      </c>
      <c r="L351"/>
    </row>
    <row r="352" spans="1:12" ht="24" customHeight="1" x14ac:dyDescent="0.2">
      <c r="A352" s="137">
        <v>511361</v>
      </c>
      <c r="B352" s="207" t="s">
        <v>763</v>
      </c>
      <c r="C352" s="208"/>
      <c r="D352" s="209"/>
      <c r="E352" s="24"/>
      <c r="F352" s="20">
        <v>243</v>
      </c>
      <c r="G352" s="20">
        <f t="shared" si="216"/>
        <v>221.03280000000001</v>
      </c>
      <c r="H352" s="20">
        <f t="shared" si="217"/>
        <v>210.19499999999999</v>
      </c>
      <c r="I352" s="20">
        <f t="shared" si="218"/>
        <v>208.98</v>
      </c>
      <c r="J352" s="20">
        <f t="shared" si="219"/>
        <v>206.55</v>
      </c>
      <c r="K352" s="20">
        <f t="shared" si="220"/>
        <v>205.33500000000001</v>
      </c>
      <c r="L352"/>
    </row>
    <row r="353" spans="1:12" ht="24" customHeight="1" x14ac:dyDescent="0.2">
      <c r="A353" s="137">
        <v>511362</v>
      </c>
      <c r="B353" s="207" t="s">
        <v>764</v>
      </c>
      <c r="C353" s="208"/>
      <c r="D353" s="209"/>
      <c r="E353" s="24"/>
      <c r="F353" s="20">
        <v>243</v>
      </c>
      <c r="G353" s="20">
        <f t="shared" si="216"/>
        <v>221.03280000000001</v>
      </c>
      <c r="H353" s="20">
        <f t="shared" si="217"/>
        <v>210.19499999999999</v>
      </c>
      <c r="I353" s="20">
        <f t="shared" si="218"/>
        <v>208.98</v>
      </c>
      <c r="J353" s="20">
        <f t="shared" si="219"/>
        <v>206.55</v>
      </c>
      <c r="K353" s="20">
        <f t="shared" si="220"/>
        <v>205.33500000000001</v>
      </c>
      <c r="L353"/>
    </row>
    <row r="354" spans="1:12" ht="24" customHeight="1" x14ac:dyDescent="0.2">
      <c r="A354" s="137">
        <v>511363</v>
      </c>
      <c r="B354" s="207" t="s">
        <v>765</v>
      </c>
      <c r="C354" s="208"/>
      <c r="D354" s="209"/>
      <c r="E354" s="24"/>
      <c r="F354" s="20">
        <v>243</v>
      </c>
      <c r="G354" s="20">
        <f t="shared" si="216"/>
        <v>221.03280000000001</v>
      </c>
      <c r="H354" s="20">
        <f t="shared" si="217"/>
        <v>210.19499999999999</v>
      </c>
      <c r="I354" s="20">
        <f t="shared" si="218"/>
        <v>208.98</v>
      </c>
      <c r="J354" s="20">
        <f t="shared" si="219"/>
        <v>206.55</v>
      </c>
      <c r="K354" s="20">
        <f t="shared" si="220"/>
        <v>205.33500000000001</v>
      </c>
      <c r="L354"/>
    </row>
    <row r="355" spans="1:12" ht="24" customHeight="1" x14ac:dyDescent="0.2">
      <c r="A355" s="137">
        <v>511364</v>
      </c>
      <c r="B355" s="207" t="s">
        <v>766</v>
      </c>
      <c r="C355" s="208"/>
      <c r="D355" s="209"/>
      <c r="E355" s="24"/>
      <c r="F355" s="20">
        <v>243</v>
      </c>
      <c r="G355" s="20">
        <f t="shared" si="216"/>
        <v>221.03280000000001</v>
      </c>
      <c r="H355" s="20">
        <f t="shared" si="217"/>
        <v>210.19499999999999</v>
      </c>
      <c r="I355" s="20">
        <f t="shared" si="218"/>
        <v>208.98</v>
      </c>
      <c r="J355" s="20">
        <f t="shared" si="219"/>
        <v>206.55</v>
      </c>
      <c r="K355" s="20">
        <f t="shared" si="220"/>
        <v>205.33500000000001</v>
      </c>
      <c r="L355"/>
    </row>
    <row r="356" spans="1:12" ht="24" customHeight="1" x14ac:dyDescent="0.2">
      <c r="A356" s="137">
        <v>511366</v>
      </c>
      <c r="B356" s="207" t="s">
        <v>767</v>
      </c>
      <c r="C356" s="208"/>
      <c r="D356" s="209"/>
      <c r="E356" s="24"/>
      <c r="F356" s="20">
        <v>243</v>
      </c>
      <c r="G356" s="20">
        <f t="shared" si="216"/>
        <v>221.03280000000001</v>
      </c>
      <c r="H356" s="20">
        <f t="shared" si="217"/>
        <v>210.19499999999999</v>
      </c>
      <c r="I356" s="20">
        <f t="shared" si="218"/>
        <v>208.98</v>
      </c>
      <c r="J356" s="20">
        <f t="shared" si="219"/>
        <v>206.55</v>
      </c>
      <c r="K356" s="20">
        <f t="shared" si="220"/>
        <v>205.33500000000001</v>
      </c>
      <c r="L356"/>
    </row>
    <row r="357" spans="1:12" ht="24" customHeight="1" x14ac:dyDescent="0.2">
      <c r="A357" s="60" t="s">
        <v>253</v>
      </c>
      <c r="B357" s="176" t="s">
        <v>682</v>
      </c>
      <c r="C357" s="176"/>
      <c r="D357" s="176"/>
      <c r="E357" s="62"/>
      <c r="F357" s="20">
        <v>423</v>
      </c>
      <c r="G357" s="20">
        <f t="shared" si="210"/>
        <v>384.76080000000002</v>
      </c>
      <c r="H357" s="20">
        <f t="shared" si="211"/>
        <v>365.89499999999998</v>
      </c>
      <c r="I357" s="20">
        <f t="shared" si="212"/>
        <v>363.78</v>
      </c>
      <c r="J357" s="20">
        <f t="shared" si="213"/>
        <v>359.55</v>
      </c>
      <c r="K357" s="20">
        <f t="shared" si="214"/>
        <v>357.435</v>
      </c>
      <c r="L357"/>
    </row>
    <row r="358" spans="1:12" ht="24" customHeight="1" x14ac:dyDescent="0.2">
      <c r="A358" s="60" t="s">
        <v>254</v>
      </c>
      <c r="B358" s="176" t="s">
        <v>674</v>
      </c>
      <c r="C358" s="176"/>
      <c r="D358" s="176"/>
      <c r="E358" s="62"/>
      <c r="F358" s="20">
        <v>423</v>
      </c>
      <c r="G358" s="20">
        <f t="shared" si="210"/>
        <v>384.76080000000002</v>
      </c>
      <c r="H358" s="20">
        <f t="shared" si="211"/>
        <v>365.89499999999998</v>
      </c>
      <c r="I358" s="20">
        <f t="shared" si="212"/>
        <v>363.78</v>
      </c>
      <c r="J358" s="20">
        <f t="shared" si="213"/>
        <v>359.55</v>
      </c>
      <c r="K358" s="20">
        <f t="shared" si="214"/>
        <v>357.435</v>
      </c>
      <c r="L358"/>
    </row>
    <row r="359" spans="1:12" ht="24" customHeight="1" x14ac:dyDescent="0.2">
      <c r="A359" s="60" t="s">
        <v>255</v>
      </c>
      <c r="B359" s="176" t="s">
        <v>520</v>
      </c>
      <c r="C359" s="176"/>
      <c r="D359" s="176"/>
      <c r="E359" s="62"/>
      <c r="F359" s="20">
        <v>423</v>
      </c>
      <c r="G359" s="20">
        <f t="shared" si="210"/>
        <v>384.76080000000002</v>
      </c>
      <c r="H359" s="20">
        <f t="shared" si="211"/>
        <v>365.89499999999998</v>
      </c>
      <c r="I359" s="20">
        <f t="shared" si="212"/>
        <v>363.78</v>
      </c>
      <c r="J359" s="20">
        <f t="shared" si="213"/>
        <v>359.55</v>
      </c>
      <c r="K359" s="20">
        <f t="shared" si="214"/>
        <v>357.435</v>
      </c>
      <c r="L359"/>
    </row>
    <row r="360" spans="1:12" ht="24" customHeight="1" x14ac:dyDescent="0.2">
      <c r="A360" s="60" t="s">
        <v>256</v>
      </c>
      <c r="B360" s="176" t="s">
        <v>523</v>
      </c>
      <c r="C360" s="176"/>
      <c r="D360" s="176"/>
      <c r="E360" s="62"/>
      <c r="F360" s="20">
        <v>423</v>
      </c>
      <c r="G360" s="20">
        <f t="shared" si="210"/>
        <v>384.76080000000002</v>
      </c>
      <c r="H360" s="20">
        <f t="shared" si="211"/>
        <v>365.89499999999998</v>
      </c>
      <c r="I360" s="20">
        <f t="shared" si="212"/>
        <v>363.78</v>
      </c>
      <c r="J360" s="20">
        <f t="shared" si="213"/>
        <v>359.55</v>
      </c>
      <c r="K360" s="20">
        <f t="shared" si="214"/>
        <v>357.435</v>
      </c>
      <c r="L360"/>
    </row>
    <row r="361" spans="1:12" ht="24" customHeight="1" x14ac:dyDescent="0.2">
      <c r="A361" s="60" t="s">
        <v>257</v>
      </c>
      <c r="B361" s="176" t="s">
        <v>638</v>
      </c>
      <c r="C361" s="176"/>
      <c r="D361" s="176"/>
      <c r="E361" s="62"/>
      <c r="F361" s="20">
        <v>423</v>
      </c>
      <c r="G361" s="20">
        <f t="shared" si="210"/>
        <v>384.76080000000002</v>
      </c>
      <c r="H361" s="20">
        <f t="shared" si="211"/>
        <v>365.89499999999998</v>
      </c>
      <c r="I361" s="20">
        <f t="shared" si="212"/>
        <v>363.78</v>
      </c>
      <c r="J361" s="20">
        <f t="shared" si="213"/>
        <v>359.55</v>
      </c>
      <c r="K361" s="20">
        <f t="shared" si="214"/>
        <v>357.435</v>
      </c>
      <c r="L361"/>
    </row>
    <row r="362" spans="1:12" ht="24" customHeight="1" x14ac:dyDescent="0.2">
      <c r="A362" s="60" t="s">
        <v>258</v>
      </c>
      <c r="B362" s="176" t="s">
        <v>506</v>
      </c>
      <c r="C362" s="176"/>
      <c r="D362" s="176"/>
      <c r="E362" s="62"/>
      <c r="F362" s="20">
        <v>423</v>
      </c>
      <c r="G362" s="20">
        <f t="shared" si="210"/>
        <v>384.76080000000002</v>
      </c>
      <c r="H362" s="20">
        <f t="shared" si="211"/>
        <v>365.89499999999998</v>
      </c>
      <c r="I362" s="20">
        <f t="shared" si="212"/>
        <v>363.78</v>
      </c>
      <c r="J362" s="20">
        <f t="shared" si="213"/>
        <v>359.55</v>
      </c>
      <c r="K362" s="20">
        <f t="shared" si="214"/>
        <v>357.435</v>
      </c>
      <c r="L362"/>
    </row>
    <row r="363" spans="1:12" ht="24" customHeight="1" x14ac:dyDescent="0.2">
      <c r="A363" s="60" t="s">
        <v>294</v>
      </c>
      <c r="B363" s="176" t="s">
        <v>660</v>
      </c>
      <c r="C363" s="176"/>
      <c r="D363" s="176"/>
      <c r="E363" s="62"/>
      <c r="F363" s="20">
        <v>423</v>
      </c>
      <c r="G363" s="20">
        <f t="shared" si="210"/>
        <v>384.76080000000002</v>
      </c>
      <c r="H363" s="20">
        <f t="shared" si="211"/>
        <v>365.89499999999998</v>
      </c>
      <c r="I363" s="20">
        <f t="shared" si="212"/>
        <v>363.78</v>
      </c>
      <c r="J363" s="20">
        <f t="shared" si="213"/>
        <v>359.55</v>
      </c>
      <c r="K363" s="20">
        <f t="shared" si="214"/>
        <v>357.435</v>
      </c>
      <c r="L363"/>
    </row>
    <row r="364" spans="1:12" ht="24" customHeight="1" x14ac:dyDescent="0.2">
      <c r="A364" s="60" t="s">
        <v>259</v>
      </c>
      <c r="B364" s="176" t="s">
        <v>661</v>
      </c>
      <c r="C364" s="176"/>
      <c r="D364" s="176"/>
      <c r="E364" s="62"/>
      <c r="F364" s="20">
        <v>423</v>
      </c>
      <c r="G364" s="20">
        <f t="shared" si="210"/>
        <v>384.76080000000002</v>
      </c>
      <c r="H364" s="20">
        <f t="shared" si="211"/>
        <v>365.89499999999998</v>
      </c>
      <c r="I364" s="20">
        <f t="shared" si="212"/>
        <v>363.78</v>
      </c>
      <c r="J364" s="20">
        <f t="shared" si="213"/>
        <v>359.55</v>
      </c>
      <c r="K364" s="20">
        <f t="shared" si="214"/>
        <v>357.435</v>
      </c>
      <c r="L364"/>
    </row>
    <row r="365" spans="1:12" ht="24" customHeight="1" x14ac:dyDescent="0.2">
      <c r="A365" s="63" t="s">
        <v>778</v>
      </c>
      <c r="B365" s="176" t="s">
        <v>779</v>
      </c>
      <c r="C365" s="176"/>
      <c r="D365" s="176"/>
      <c r="E365" s="75"/>
      <c r="F365" s="20">
        <v>517.5</v>
      </c>
      <c r="G365" s="20">
        <f t="shared" si="210"/>
        <v>470.71800000000002</v>
      </c>
      <c r="H365" s="20">
        <f t="shared" si="211"/>
        <v>447.63749999999999</v>
      </c>
      <c r="I365" s="20">
        <f t="shared" si="212"/>
        <v>445.05</v>
      </c>
      <c r="J365" s="20">
        <f t="shared" si="213"/>
        <v>439.875</v>
      </c>
      <c r="K365" s="20">
        <f t="shared" si="214"/>
        <v>437.28750000000002</v>
      </c>
      <c r="L365"/>
    </row>
    <row r="366" spans="1:12" ht="24" customHeight="1" x14ac:dyDescent="0.2">
      <c r="A366" s="63"/>
      <c r="B366" s="201" t="s">
        <v>685</v>
      </c>
      <c r="C366" s="201"/>
      <c r="D366" s="201"/>
      <c r="E366" s="75"/>
      <c r="F366" s="20">
        <v>339.84</v>
      </c>
      <c r="G366" s="20">
        <f t="shared" si="210"/>
        <v>309.11846399999996</v>
      </c>
      <c r="H366" s="20">
        <f t="shared" si="211"/>
        <v>293.96159999999998</v>
      </c>
      <c r="I366" s="20">
        <f t="shared" si="212"/>
        <v>292.26239999999996</v>
      </c>
      <c r="J366" s="20">
        <f t="shared" si="213"/>
        <v>288.86399999999998</v>
      </c>
      <c r="K366" s="20">
        <f t="shared" si="214"/>
        <v>287.16479999999996</v>
      </c>
      <c r="L366"/>
    </row>
    <row r="367" spans="1:12" ht="24" customHeight="1" x14ac:dyDescent="0.2">
      <c r="A367" s="63"/>
      <c r="B367" s="201" t="s">
        <v>686</v>
      </c>
      <c r="C367" s="201"/>
      <c r="D367" s="201"/>
      <c r="E367" s="75"/>
      <c r="F367" s="20">
        <v>399.11</v>
      </c>
      <c r="G367" s="20">
        <f t="shared" si="210"/>
        <v>363.03045600000002</v>
      </c>
      <c r="H367" s="20">
        <f t="shared" si="211"/>
        <v>345.23014999999998</v>
      </c>
      <c r="I367" s="20">
        <f t="shared" si="212"/>
        <v>343.2346</v>
      </c>
      <c r="J367" s="20">
        <f t="shared" si="213"/>
        <v>339.24350000000004</v>
      </c>
      <c r="K367" s="20">
        <f t="shared" si="214"/>
        <v>337.24795</v>
      </c>
      <c r="L367"/>
    </row>
    <row r="368" spans="1:12" ht="24" customHeight="1" x14ac:dyDescent="0.2">
      <c r="A368" s="63" t="s">
        <v>260</v>
      </c>
      <c r="B368" s="172" t="s">
        <v>687</v>
      </c>
      <c r="C368" s="172"/>
      <c r="D368" s="172"/>
      <c r="E368" s="75"/>
      <c r="F368" s="20">
        <v>538.66</v>
      </c>
      <c r="G368" s="20">
        <f t="shared" si="210"/>
        <v>489.96513599999997</v>
      </c>
      <c r="H368" s="20">
        <f t="shared" si="211"/>
        <v>465.94089999999994</v>
      </c>
      <c r="I368" s="20">
        <f t="shared" si="212"/>
        <v>463.24759999999998</v>
      </c>
      <c r="J368" s="20">
        <f t="shared" si="213"/>
        <v>457.86099999999999</v>
      </c>
      <c r="K368" s="20">
        <f t="shared" si="214"/>
        <v>455.16769999999997</v>
      </c>
      <c r="L368"/>
    </row>
    <row r="369" spans="1:14" ht="24" customHeight="1" x14ac:dyDescent="0.2">
      <c r="A369" s="63" t="s">
        <v>261</v>
      </c>
      <c r="B369" s="172" t="s">
        <v>688</v>
      </c>
      <c r="C369" s="172"/>
      <c r="D369" s="172"/>
      <c r="E369" s="75"/>
      <c r="F369" s="20">
        <v>538.66</v>
      </c>
      <c r="G369" s="20">
        <f t="shared" si="210"/>
        <v>489.96513599999997</v>
      </c>
      <c r="H369" s="20">
        <f t="shared" si="211"/>
        <v>465.94089999999994</v>
      </c>
      <c r="I369" s="20">
        <f t="shared" si="212"/>
        <v>463.24759999999998</v>
      </c>
      <c r="J369" s="20">
        <f t="shared" si="213"/>
        <v>457.86099999999999</v>
      </c>
      <c r="K369" s="20">
        <f t="shared" si="214"/>
        <v>455.16769999999997</v>
      </c>
      <c r="L369"/>
    </row>
    <row r="370" spans="1:14" ht="24" customHeight="1" x14ac:dyDescent="0.2">
      <c r="A370" s="63" t="s">
        <v>262</v>
      </c>
      <c r="B370" s="201" t="s">
        <v>689</v>
      </c>
      <c r="C370" s="201"/>
      <c r="D370" s="201"/>
      <c r="E370" s="75"/>
      <c r="F370" s="20">
        <v>538.66</v>
      </c>
      <c r="G370" s="31">
        <f t="shared" si="210"/>
        <v>489.96513599999997</v>
      </c>
      <c r="H370" s="31">
        <f t="shared" si="211"/>
        <v>465.94089999999994</v>
      </c>
      <c r="I370" s="31">
        <f t="shared" si="212"/>
        <v>463.24759999999998</v>
      </c>
      <c r="J370" s="31">
        <f t="shared" si="213"/>
        <v>457.86099999999999</v>
      </c>
      <c r="K370" s="31">
        <f t="shared" si="214"/>
        <v>455.16769999999997</v>
      </c>
    </row>
    <row r="371" spans="1:14" ht="24" customHeight="1" x14ac:dyDescent="0.2">
      <c r="A371" s="63" t="s">
        <v>263</v>
      </c>
      <c r="B371" s="201" t="s">
        <v>690</v>
      </c>
      <c r="C371" s="201"/>
      <c r="D371" s="201"/>
      <c r="E371" s="76"/>
      <c r="F371" s="20">
        <v>538.66</v>
      </c>
      <c r="G371" s="20">
        <f t="shared" si="210"/>
        <v>489.96513599999997</v>
      </c>
      <c r="H371" s="20">
        <f t="shared" si="211"/>
        <v>465.94089999999994</v>
      </c>
      <c r="I371" s="20">
        <f t="shared" si="212"/>
        <v>463.24759999999998</v>
      </c>
      <c r="J371" s="20">
        <f t="shared" si="213"/>
        <v>457.86099999999999</v>
      </c>
      <c r="K371" s="20">
        <f t="shared" si="214"/>
        <v>455.16769999999997</v>
      </c>
    </row>
    <row r="372" spans="1:14" ht="24" customHeight="1" x14ac:dyDescent="0.2">
      <c r="A372" s="179" t="s">
        <v>691</v>
      </c>
      <c r="B372" s="179"/>
      <c r="C372" s="179"/>
      <c r="D372" s="179"/>
      <c r="E372" s="179"/>
      <c r="F372" s="179"/>
      <c r="G372" s="179"/>
      <c r="H372" s="179"/>
      <c r="I372" s="179"/>
      <c r="J372" s="179"/>
      <c r="K372" s="179"/>
    </row>
    <row r="373" spans="1:14" ht="24" customHeight="1" x14ac:dyDescent="0.2">
      <c r="A373" s="77" t="s">
        <v>264</v>
      </c>
      <c r="B373" s="177" t="s">
        <v>692</v>
      </c>
      <c r="C373" s="177"/>
      <c r="D373" s="177"/>
      <c r="E373" s="78" t="s">
        <v>55</v>
      </c>
      <c r="F373" s="79">
        <v>59.65</v>
      </c>
      <c r="G373" s="79">
        <f>SUM(F373-0.127*F373)</f>
        <v>52.074449999999999</v>
      </c>
      <c r="H373" s="79">
        <f>SUM(F373-0.1878*F373)</f>
        <v>48.44773</v>
      </c>
      <c r="I373" s="79">
        <f>SUM(F373-0.2431*F373)</f>
        <v>45.149084999999999</v>
      </c>
      <c r="J373" s="79">
        <f>SUM(F373-0.2486*F373)</f>
        <v>44.821010000000001</v>
      </c>
      <c r="K373" s="79">
        <f>SUM(F373-0.254*F373)</f>
        <v>44.498899999999999</v>
      </c>
    </row>
    <row r="374" spans="1:14" ht="24" customHeight="1" x14ac:dyDescent="0.2">
      <c r="A374" s="80">
        <v>220272</v>
      </c>
      <c r="B374" s="171" t="s">
        <v>839</v>
      </c>
      <c r="C374" s="171"/>
      <c r="D374" s="171"/>
      <c r="E374" s="62" t="s">
        <v>55</v>
      </c>
      <c r="F374" s="81">
        <v>148.19999999999999</v>
      </c>
      <c r="G374" s="81">
        <f>SUM(F374-0.127*F374)</f>
        <v>129.37859999999998</v>
      </c>
      <c r="H374" s="81">
        <f>SUM(F374-0.1878*F374)</f>
        <v>120.36803999999999</v>
      </c>
      <c r="I374" s="81">
        <f>SUM(F374-0.2431*F374)</f>
        <v>112.17257999999998</v>
      </c>
      <c r="J374" s="81">
        <f>SUM(F374-0.2486*F374)</f>
        <v>111.35748</v>
      </c>
      <c r="K374" s="81">
        <f>SUM(F374-0.254*F374)</f>
        <v>110.55719999999999</v>
      </c>
    </row>
    <row r="375" spans="1:14" ht="24" customHeight="1" x14ac:dyDescent="0.2">
      <c r="A375" s="80">
        <v>222456</v>
      </c>
      <c r="B375" s="171" t="s">
        <v>840</v>
      </c>
      <c r="C375" s="171"/>
      <c r="D375" s="171"/>
      <c r="E375" s="62" t="s">
        <v>55</v>
      </c>
      <c r="F375" s="81">
        <v>148.19999999999999</v>
      </c>
      <c r="G375" s="81">
        <f>SUM(F375-0.127*F375)</f>
        <v>129.37859999999998</v>
      </c>
      <c r="H375" s="81">
        <f>SUM(F375-0.1878*F375)</f>
        <v>120.36803999999999</v>
      </c>
      <c r="I375" s="81">
        <f>SUM(F375-0.2431*F375)</f>
        <v>112.17257999999998</v>
      </c>
      <c r="J375" s="81">
        <f>SUM(F375-0.2486*F375)</f>
        <v>111.35748</v>
      </c>
      <c r="K375" s="81">
        <f>SUM(F375-0.254*F375)</f>
        <v>110.55719999999999</v>
      </c>
    </row>
    <row r="376" spans="1:14" ht="24" customHeight="1" x14ac:dyDescent="0.2">
      <c r="A376" s="46" t="s">
        <v>265</v>
      </c>
      <c r="B376" s="175" t="s">
        <v>693</v>
      </c>
      <c r="C376" s="175"/>
      <c r="D376" s="175"/>
      <c r="E376" s="23" t="s">
        <v>55</v>
      </c>
      <c r="F376" s="47">
        <v>0</v>
      </c>
      <c r="G376" s="47">
        <f>SUM(F376-0.0904*F376)</f>
        <v>0</v>
      </c>
      <c r="H376" s="47">
        <f>SUM(F376-0.135*F376)</f>
        <v>0</v>
      </c>
      <c r="I376" s="47">
        <f>SUM(F376-0.14*F376)</f>
        <v>0</v>
      </c>
      <c r="J376" s="47">
        <f>SUM(F376-0.15*F376)</f>
        <v>0</v>
      </c>
      <c r="K376" s="47">
        <f>SUM(F376-0.155*F376)</f>
        <v>0</v>
      </c>
      <c r="L376" s="82"/>
      <c r="M376" s="27"/>
      <c r="N376" s="27"/>
    </row>
    <row r="377" spans="1:14" ht="24" customHeight="1" x14ac:dyDescent="0.2">
      <c r="A377" s="46" t="s">
        <v>816</v>
      </c>
      <c r="B377" s="175" t="s">
        <v>693</v>
      </c>
      <c r="C377" s="175"/>
      <c r="D377" s="175"/>
      <c r="E377" s="23" t="s">
        <v>817</v>
      </c>
      <c r="F377" s="47">
        <v>138.08000000000001</v>
      </c>
      <c r="G377" s="47">
        <f>SUM(F377-0.127*F377)</f>
        <v>120.54384000000002</v>
      </c>
      <c r="H377" s="47">
        <f>SUM(F377-0.1878*F377)</f>
        <v>112.14857600000001</v>
      </c>
      <c r="I377" s="47">
        <f>SUM(F377-0.2431*F377)</f>
        <v>104.51275200000001</v>
      </c>
      <c r="J377" s="47">
        <f>SUM(F377-0.2486*F377)</f>
        <v>103.75331200000001</v>
      </c>
      <c r="K377" s="47">
        <f>SUM(F377-0.254*F377)</f>
        <v>103.00768000000001</v>
      </c>
      <c r="L377" s="82"/>
      <c r="M377" s="153"/>
      <c r="N377" s="153"/>
    </row>
    <row r="378" spans="1:14" ht="24" customHeight="1" x14ac:dyDescent="0.2">
      <c r="A378" s="22" t="s">
        <v>266</v>
      </c>
      <c r="B378" s="175" t="s">
        <v>694</v>
      </c>
      <c r="C378" s="175"/>
      <c r="D378" s="175"/>
      <c r="E378" s="23" t="s">
        <v>55</v>
      </c>
      <c r="F378" s="47">
        <v>73.98</v>
      </c>
      <c r="G378" s="47">
        <f>SUM(F378-0.127*F378)</f>
        <v>64.584540000000004</v>
      </c>
      <c r="H378" s="47">
        <f>SUM(F378-0.1878*F378)</f>
        <v>60.086556000000002</v>
      </c>
      <c r="I378" s="47">
        <f>SUM(F378-0.2431*F378)</f>
        <v>55.995462000000003</v>
      </c>
      <c r="J378" s="47">
        <f>SUM(F378-0.2486*F378)</f>
        <v>55.588571999999999</v>
      </c>
      <c r="K378" s="47">
        <f>SUM(F378-0.254*F378)</f>
        <v>55.189080000000004</v>
      </c>
      <c r="L378" s="82"/>
      <c r="M378" s="27"/>
      <c r="N378" s="27"/>
    </row>
    <row r="379" spans="1:14" ht="24" customHeight="1" x14ac:dyDescent="0.2">
      <c r="A379" s="22" t="s">
        <v>267</v>
      </c>
      <c r="B379" s="175" t="s">
        <v>694</v>
      </c>
      <c r="C379" s="175"/>
      <c r="D379" s="175"/>
      <c r="E379" s="23" t="s">
        <v>55</v>
      </c>
      <c r="F379" s="81">
        <v>50.868319999999997</v>
      </c>
      <c r="G379" s="81">
        <f>SUM(F379-0.127*F379)</f>
        <v>44.408043359999994</v>
      </c>
      <c r="H379" s="81">
        <f>SUM(F379-0.1878*F379)</f>
        <v>41.315249504000001</v>
      </c>
      <c r="I379" s="81">
        <f>SUM(F379-0.2431*F379)</f>
        <v>38.502231408</v>
      </c>
      <c r="J379" s="81">
        <f>SUM(F379-0.2486*F379)</f>
        <v>38.222455648</v>
      </c>
      <c r="K379" s="81">
        <f>SUM(F379-0.254*F379)</f>
        <v>37.947766719999997</v>
      </c>
    </row>
    <row r="380" spans="1:14" ht="24" customHeight="1" x14ac:dyDescent="0.2">
      <c r="A380" s="179" t="s">
        <v>702</v>
      </c>
      <c r="B380" s="179"/>
      <c r="C380" s="179"/>
      <c r="D380" s="179"/>
      <c r="E380" s="179"/>
      <c r="F380" s="179"/>
      <c r="G380" s="179"/>
      <c r="H380" s="179"/>
      <c r="I380" s="179"/>
      <c r="J380" s="179"/>
      <c r="K380" s="179"/>
    </row>
    <row r="381" spans="1:14" ht="24" customHeight="1" x14ac:dyDescent="0.2">
      <c r="A381" s="18" t="s">
        <v>782</v>
      </c>
      <c r="B381" s="174" t="s">
        <v>784</v>
      </c>
      <c r="C381" s="174"/>
      <c r="D381" s="174"/>
      <c r="E381" s="19" t="s">
        <v>477</v>
      </c>
      <c r="F381" s="93">
        <v>637.08000000000004</v>
      </c>
      <c r="G381" s="20">
        <f t="shared" ref="G381" si="221">SUM(F381-0.127*F381)</f>
        <v>556.17084</v>
      </c>
      <c r="H381" s="20">
        <f t="shared" ref="H381" si="222">SUM(F381-0.1878*F381)</f>
        <v>517.436376</v>
      </c>
      <c r="I381" s="20">
        <f t="shared" ref="I381" si="223">SUM(F381-0.2431*F381)</f>
        <v>482.20585200000005</v>
      </c>
      <c r="J381" s="20">
        <f t="shared" ref="J381" si="224">SUM(F381-0.2486*F381)</f>
        <v>478.70191200000005</v>
      </c>
      <c r="K381" s="20">
        <f t="shared" ref="K381" si="225">SUM(F381-0.254*F381)</f>
        <v>475.26168000000007</v>
      </c>
    </row>
    <row r="382" spans="1:14" ht="24" customHeight="1" x14ac:dyDescent="0.2">
      <c r="A382" s="18" t="s">
        <v>783</v>
      </c>
      <c r="B382" s="174" t="s">
        <v>785</v>
      </c>
      <c r="C382" s="174"/>
      <c r="D382" s="174"/>
      <c r="E382" s="19" t="s">
        <v>477</v>
      </c>
      <c r="F382" s="93">
        <v>637.08000000000004</v>
      </c>
      <c r="G382" s="20">
        <f t="shared" ref="G382" si="226">SUM(F382-0.127*F382)</f>
        <v>556.17084</v>
      </c>
      <c r="H382" s="20">
        <f t="shared" ref="H382" si="227">SUM(F382-0.1878*F382)</f>
        <v>517.436376</v>
      </c>
      <c r="I382" s="20">
        <f t="shared" ref="I382" si="228">SUM(F382-0.2431*F382)</f>
        <v>482.20585200000005</v>
      </c>
      <c r="J382" s="20">
        <f t="shared" ref="J382" si="229">SUM(F382-0.2486*F382)</f>
        <v>478.70191200000005</v>
      </c>
      <c r="K382" s="20">
        <f t="shared" ref="K382" si="230">SUM(F382-0.254*F382)</f>
        <v>475.26168000000007</v>
      </c>
    </row>
    <row r="383" spans="1:14" ht="24" customHeight="1" x14ac:dyDescent="0.2">
      <c r="A383" s="140" t="s">
        <v>713</v>
      </c>
      <c r="B383" s="175" t="s">
        <v>703</v>
      </c>
      <c r="C383" s="175"/>
      <c r="D383" s="175"/>
      <c r="E383" s="23" t="s">
        <v>477</v>
      </c>
      <c r="F383" s="93">
        <v>598.12</v>
      </c>
      <c r="G383" s="20">
        <f t="shared" ref="G383:G393" si="231">SUM(F383-0.127*F383)</f>
        <v>522.15876000000003</v>
      </c>
      <c r="H383" s="20">
        <f t="shared" ref="H383:H393" si="232">SUM(F383-0.1878*F383)</f>
        <v>485.79306400000002</v>
      </c>
      <c r="I383" s="20">
        <f t="shared" ref="I383:I393" si="233">SUM(F383-0.2431*F383)</f>
        <v>452.71702800000003</v>
      </c>
      <c r="J383" s="20">
        <f t="shared" ref="J383:J393" si="234">SUM(F383-0.2486*F383)</f>
        <v>449.427368</v>
      </c>
      <c r="K383" s="20">
        <f t="shared" ref="K383:K393" si="235">SUM(F383-0.254*F383)</f>
        <v>446.19752</v>
      </c>
    </row>
    <row r="384" spans="1:14" ht="24" customHeight="1" x14ac:dyDescent="0.2">
      <c r="A384" s="140" t="s">
        <v>714</v>
      </c>
      <c r="B384" s="175" t="s">
        <v>710</v>
      </c>
      <c r="C384" s="175"/>
      <c r="D384" s="175"/>
      <c r="E384" s="23" t="s">
        <v>477</v>
      </c>
      <c r="F384" s="93">
        <v>598.12</v>
      </c>
      <c r="G384" s="20">
        <f t="shared" ref="G384" si="236">SUM(F384-0.127*F384)</f>
        <v>522.15876000000003</v>
      </c>
      <c r="H384" s="20">
        <f t="shared" ref="H384" si="237">SUM(F384-0.1878*F384)</f>
        <v>485.79306400000002</v>
      </c>
      <c r="I384" s="20">
        <f t="shared" ref="I384" si="238">SUM(F384-0.2431*F384)</f>
        <v>452.71702800000003</v>
      </c>
      <c r="J384" s="20">
        <f t="shared" ref="J384" si="239">SUM(F384-0.2486*F384)</f>
        <v>449.427368</v>
      </c>
      <c r="K384" s="20">
        <f t="shared" ref="K384" si="240">SUM(F384-0.254*F384)</f>
        <v>446.19752</v>
      </c>
    </row>
    <row r="385" spans="1:12" ht="24" customHeight="1" x14ac:dyDescent="0.2">
      <c r="A385" s="140" t="s">
        <v>715</v>
      </c>
      <c r="B385" s="175" t="s">
        <v>704</v>
      </c>
      <c r="C385" s="175"/>
      <c r="D385" s="175"/>
      <c r="E385" s="23" t="s">
        <v>477</v>
      </c>
      <c r="F385" s="93">
        <v>682.24</v>
      </c>
      <c r="G385" s="20">
        <f t="shared" si="231"/>
        <v>595.59551999999996</v>
      </c>
      <c r="H385" s="20">
        <f t="shared" si="232"/>
        <v>554.11532799999998</v>
      </c>
      <c r="I385" s="20">
        <f t="shared" si="233"/>
        <v>516.38745599999993</v>
      </c>
      <c r="J385" s="20">
        <f t="shared" si="234"/>
        <v>512.63513599999999</v>
      </c>
      <c r="K385" s="20">
        <f t="shared" si="235"/>
        <v>508.95104000000003</v>
      </c>
    </row>
    <row r="386" spans="1:12" ht="24" customHeight="1" x14ac:dyDescent="0.2">
      <c r="A386" s="140" t="s">
        <v>716</v>
      </c>
      <c r="B386" s="175" t="s">
        <v>711</v>
      </c>
      <c r="C386" s="175"/>
      <c r="D386" s="175"/>
      <c r="E386" s="23" t="s">
        <v>477</v>
      </c>
      <c r="F386" s="93">
        <v>682.24</v>
      </c>
      <c r="G386" s="20">
        <f t="shared" ref="G386" si="241">SUM(F386-0.127*F386)</f>
        <v>595.59551999999996</v>
      </c>
      <c r="H386" s="20">
        <f t="shared" ref="H386" si="242">SUM(F386-0.1878*F386)</f>
        <v>554.11532799999998</v>
      </c>
      <c r="I386" s="20">
        <f t="shared" ref="I386" si="243">SUM(F386-0.2431*F386)</f>
        <v>516.38745599999993</v>
      </c>
      <c r="J386" s="20">
        <f t="shared" ref="J386" si="244">SUM(F386-0.2486*F386)</f>
        <v>512.63513599999999</v>
      </c>
      <c r="K386" s="20">
        <f t="shared" ref="K386" si="245">SUM(F386-0.254*F386)</f>
        <v>508.95104000000003</v>
      </c>
      <c r="L386"/>
    </row>
    <row r="387" spans="1:12" ht="24" customHeight="1" x14ac:dyDescent="0.2">
      <c r="A387" s="22" t="s">
        <v>756</v>
      </c>
      <c r="B387" s="175" t="s">
        <v>758</v>
      </c>
      <c r="C387" s="175"/>
      <c r="D387" s="175"/>
      <c r="E387" s="24" t="s">
        <v>456</v>
      </c>
      <c r="F387" s="93">
        <v>1002.14</v>
      </c>
      <c r="G387" s="20">
        <f t="shared" ref="G387" si="246">SUM(F387-0.127*F387)</f>
        <v>874.86821999999995</v>
      </c>
      <c r="H387" s="20">
        <f t="shared" ref="H387" si="247">SUM(F387-0.1878*F387)</f>
        <v>813.93810800000006</v>
      </c>
      <c r="I387" s="20">
        <f t="shared" ref="I387" si="248">SUM(F387-0.2431*F387)</f>
        <v>758.519766</v>
      </c>
      <c r="J387" s="20">
        <f t="shared" ref="J387" si="249">SUM(F387-0.2486*F387)</f>
        <v>753.00799600000005</v>
      </c>
      <c r="K387" s="20">
        <f t="shared" ref="K387" si="250">SUM(F387-0.254*F387)</f>
        <v>747.59644000000003</v>
      </c>
      <c r="L387"/>
    </row>
    <row r="388" spans="1:12" ht="24" customHeight="1" x14ac:dyDescent="0.2">
      <c r="A388" s="22" t="s">
        <v>757</v>
      </c>
      <c r="B388" s="175" t="s">
        <v>759</v>
      </c>
      <c r="C388" s="175"/>
      <c r="D388" s="175"/>
      <c r="E388" s="24" t="s">
        <v>456</v>
      </c>
      <c r="F388" s="93">
        <v>1002.14</v>
      </c>
      <c r="G388" s="20">
        <f t="shared" ref="G388" si="251">SUM(F388-0.127*F388)</f>
        <v>874.86821999999995</v>
      </c>
      <c r="H388" s="20">
        <f t="shared" ref="H388" si="252">SUM(F388-0.1878*F388)</f>
        <v>813.93810800000006</v>
      </c>
      <c r="I388" s="20">
        <f t="shared" ref="I388" si="253">SUM(F388-0.2431*F388)</f>
        <v>758.519766</v>
      </c>
      <c r="J388" s="20">
        <f t="shared" ref="J388" si="254">SUM(F388-0.2486*F388)</f>
        <v>753.00799600000005</v>
      </c>
      <c r="K388" s="20">
        <f t="shared" ref="K388" si="255">SUM(F388-0.254*F388)</f>
        <v>747.59644000000003</v>
      </c>
      <c r="L388"/>
    </row>
    <row r="389" spans="1:12" ht="24" customHeight="1" x14ac:dyDescent="0.2">
      <c r="A389" s="140" t="s">
        <v>717</v>
      </c>
      <c r="B389" s="175" t="s">
        <v>705</v>
      </c>
      <c r="C389" s="175"/>
      <c r="D389" s="175"/>
      <c r="E389" s="23" t="s">
        <v>478</v>
      </c>
      <c r="F389" s="93">
        <v>1041.31</v>
      </c>
      <c r="G389" s="20">
        <f t="shared" si="231"/>
        <v>909.06362999999999</v>
      </c>
      <c r="H389" s="20">
        <f t="shared" si="232"/>
        <v>845.751982</v>
      </c>
      <c r="I389" s="20">
        <f t="shared" si="233"/>
        <v>788.16753899999992</v>
      </c>
      <c r="J389" s="20">
        <f t="shared" si="234"/>
        <v>782.44033399999989</v>
      </c>
      <c r="K389" s="20">
        <f t="shared" si="235"/>
        <v>776.81726000000003</v>
      </c>
      <c r="L389"/>
    </row>
    <row r="390" spans="1:12" ht="24" customHeight="1" x14ac:dyDescent="0.2">
      <c r="A390" s="140" t="s">
        <v>718</v>
      </c>
      <c r="B390" s="175" t="s">
        <v>712</v>
      </c>
      <c r="C390" s="175"/>
      <c r="D390" s="175"/>
      <c r="E390" s="23" t="s">
        <v>478</v>
      </c>
      <c r="F390" s="93">
        <v>1041.31</v>
      </c>
      <c r="G390" s="20">
        <f t="shared" ref="G390" si="256">SUM(F390-0.127*F390)</f>
        <v>909.06362999999999</v>
      </c>
      <c r="H390" s="20">
        <f t="shared" ref="H390" si="257">SUM(F390-0.1878*F390)</f>
        <v>845.751982</v>
      </c>
      <c r="I390" s="20">
        <f t="shared" ref="I390" si="258">SUM(F390-0.2431*F390)</f>
        <v>788.16753899999992</v>
      </c>
      <c r="J390" s="20">
        <f t="shared" ref="J390" si="259">SUM(F390-0.2486*F390)</f>
        <v>782.44033399999989</v>
      </c>
      <c r="K390" s="20">
        <f t="shared" ref="K390" si="260">SUM(F390-0.254*F390)</f>
        <v>776.81726000000003</v>
      </c>
      <c r="L390"/>
    </row>
    <row r="391" spans="1:12" ht="24" customHeight="1" x14ac:dyDescent="0.2">
      <c r="A391" s="140" t="s">
        <v>719</v>
      </c>
      <c r="B391" s="175" t="s">
        <v>706</v>
      </c>
      <c r="C391" s="175"/>
      <c r="D391" s="175"/>
      <c r="E391" s="23" t="s">
        <v>478</v>
      </c>
      <c r="F391" s="93">
        <v>989.34</v>
      </c>
      <c r="G391" s="20">
        <f t="shared" si="231"/>
        <v>863.69382000000007</v>
      </c>
      <c r="H391" s="20">
        <f t="shared" si="232"/>
        <v>803.54194800000005</v>
      </c>
      <c r="I391" s="20">
        <f t="shared" si="233"/>
        <v>748.83144600000003</v>
      </c>
      <c r="J391" s="20">
        <f t="shared" si="234"/>
        <v>743.39007600000002</v>
      </c>
      <c r="K391" s="20">
        <f t="shared" si="235"/>
        <v>738.04764</v>
      </c>
      <c r="L391"/>
    </row>
    <row r="392" spans="1:12" ht="24" customHeight="1" x14ac:dyDescent="0.2">
      <c r="A392" s="140" t="s">
        <v>720</v>
      </c>
      <c r="B392" s="175" t="s">
        <v>709</v>
      </c>
      <c r="C392" s="175"/>
      <c r="D392" s="175"/>
      <c r="E392" s="23" t="s">
        <v>478</v>
      </c>
      <c r="F392" s="93">
        <v>989.34</v>
      </c>
      <c r="G392" s="20">
        <f t="shared" ref="G392" si="261">SUM(F392-0.127*F392)</f>
        <v>863.69382000000007</v>
      </c>
      <c r="H392" s="20">
        <f t="shared" ref="H392" si="262">SUM(F392-0.1878*F392)</f>
        <v>803.54194800000005</v>
      </c>
      <c r="I392" s="20">
        <f t="shared" ref="I392" si="263">SUM(F392-0.2431*F392)</f>
        <v>748.83144600000003</v>
      </c>
      <c r="J392" s="20">
        <f t="shared" ref="J392" si="264">SUM(F392-0.2486*F392)</f>
        <v>743.39007600000002</v>
      </c>
      <c r="K392" s="20">
        <f t="shared" ref="K392" si="265">SUM(F392-0.254*F392)</f>
        <v>738.04764</v>
      </c>
      <c r="L392"/>
    </row>
    <row r="393" spans="1:12" ht="24" customHeight="1" x14ac:dyDescent="0.2">
      <c r="A393" s="140" t="s">
        <v>721</v>
      </c>
      <c r="B393" s="175" t="s">
        <v>707</v>
      </c>
      <c r="C393" s="175"/>
      <c r="D393" s="175"/>
      <c r="E393" s="23" t="s">
        <v>478</v>
      </c>
      <c r="F393" s="93">
        <v>1133.8399999999999</v>
      </c>
      <c r="G393" s="20">
        <f t="shared" si="231"/>
        <v>989.84231999999997</v>
      </c>
      <c r="H393" s="20">
        <f t="shared" si="232"/>
        <v>920.9048479999999</v>
      </c>
      <c r="I393" s="20">
        <f t="shared" si="233"/>
        <v>858.20349599999986</v>
      </c>
      <c r="J393" s="20">
        <f t="shared" si="234"/>
        <v>851.96737599999994</v>
      </c>
      <c r="K393" s="20">
        <f t="shared" si="235"/>
        <v>845.84463999999991</v>
      </c>
      <c r="L393"/>
    </row>
    <row r="394" spans="1:12" ht="24" customHeight="1" x14ac:dyDescent="0.2">
      <c r="A394" s="140" t="s">
        <v>722</v>
      </c>
      <c r="B394" s="175" t="s">
        <v>708</v>
      </c>
      <c r="C394" s="175"/>
      <c r="D394" s="175"/>
      <c r="E394" s="23" t="s">
        <v>478</v>
      </c>
      <c r="F394" s="93">
        <v>1133.8399999999999</v>
      </c>
      <c r="G394" s="20">
        <f t="shared" ref="G394:G401" si="266">SUM(F394-0.127*F394)</f>
        <v>989.84231999999997</v>
      </c>
      <c r="H394" s="20">
        <f t="shared" ref="H394:H401" si="267">SUM(F394-0.1878*F394)</f>
        <v>920.9048479999999</v>
      </c>
      <c r="I394" s="20">
        <f t="shared" ref="I394:I401" si="268">SUM(F394-0.2431*F394)</f>
        <v>858.20349599999986</v>
      </c>
      <c r="J394" s="20">
        <f t="shared" ref="J394:J401" si="269">SUM(F394-0.2486*F394)</f>
        <v>851.96737599999994</v>
      </c>
      <c r="K394" s="20">
        <f t="shared" ref="K394:K401" si="270">SUM(F394-0.254*F394)</f>
        <v>845.84463999999991</v>
      </c>
      <c r="L394"/>
    </row>
    <row r="395" spans="1:12" ht="24" customHeight="1" x14ac:dyDescent="0.2">
      <c r="A395" s="151" t="s">
        <v>798</v>
      </c>
      <c r="B395" s="175" t="s">
        <v>800</v>
      </c>
      <c r="C395" s="175"/>
      <c r="D395" s="175"/>
      <c r="E395" s="23" t="s">
        <v>478</v>
      </c>
      <c r="F395" s="93">
        <v>908.3</v>
      </c>
      <c r="G395" s="20">
        <f t="shared" si="266"/>
        <v>792.94589999999994</v>
      </c>
      <c r="H395" s="20">
        <f t="shared" si="267"/>
        <v>737.72126000000003</v>
      </c>
      <c r="I395" s="20">
        <f t="shared" si="268"/>
        <v>687.49226999999996</v>
      </c>
      <c r="J395" s="20">
        <f t="shared" si="269"/>
        <v>682.49662000000001</v>
      </c>
      <c r="K395" s="20">
        <f t="shared" si="270"/>
        <v>677.59179999999992</v>
      </c>
      <c r="L395"/>
    </row>
    <row r="396" spans="1:12" ht="24" customHeight="1" x14ac:dyDescent="0.2">
      <c r="A396" s="151" t="s">
        <v>799</v>
      </c>
      <c r="B396" s="175" t="s">
        <v>801</v>
      </c>
      <c r="C396" s="175"/>
      <c r="D396" s="175"/>
      <c r="E396" s="23" t="s">
        <v>478</v>
      </c>
      <c r="F396" s="93">
        <v>908.3</v>
      </c>
      <c r="G396" s="20">
        <f t="shared" ref="G396:G397" si="271">SUM(F396-0.127*F396)</f>
        <v>792.94589999999994</v>
      </c>
      <c r="H396" s="20">
        <f t="shared" ref="H396:H397" si="272">SUM(F396-0.1878*F396)</f>
        <v>737.72126000000003</v>
      </c>
      <c r="I396" s="20">
        <f t="shared" ref="I396:I397" si="273">SUM(F396-0.2431*F396)</f>
        <v>687.49226999999996</v>
      </c>
      <c r="J396" s="20">
        <f t="shared" ref="J396:J397" si="274">SUM(F396-0.2486*F396)</f>
        <v>682.49662000000001</v>
      </c>
      <c r="K396" s="20">
        <f t="shared" ref="K396:K397" si="275">SUM(F396-0.254*F396)</f>
        <v>677.59179999999992</v>
      </c>
      <c r="L396"/>
    </row>
    <row r="397" spans="1:12" ht="24" customHeight="1" x14ac:dyDescent="0.2">
      <c r="A397" s="151" t="s">
        <v>804</v>
      </c>
      <c r="B397" s="175" t="s">
        <v>806</v>
      </c>
      <c r="C397" s="175"/>
      <c r="D397" s="175"/>
      <c r="E397" s="24" t="s">
        <v>7</v>
      </c>
      <c r="F397" s="93">
        <v>1224.9100000000001</v>
      </c>
      <c r="G397" s="20">
        <f t="shared" si="271"/>
        <v>1069.3464300000001</v>
      </c>
      <c r="H397" s="20">
        <f t="shared" si="272"/>
        <v>994.87190200000009</v>
      </c>
      <c r="I397" s="20">
        <f t="shared" si="273"/>
        <v>927.13437900000008</v>
      </c>
      <c r="J397" s="20">
        <f t="shared" si="274"/>
        <v>920.39737400000013</v>
      </c>
      <c r="K397" s="20">
        <f t="shared" si="275"/>
        <v>913.78286000000003</v>
      </c>
      <c r="L397"/>
    </row>
    <row r="398" spans="1:12" ht="24" customHeight="1" x14ac:dyDescent="0.2">
      <c r="A398" s="151" t="s">
        <v>805</v>
      </c>
      <c r="B398" s="175" t="s">
        <v>807</v>
      </c>
      <c r="C398" s="175"/>
      <c r="D398" s="175"/>
      <c r="E398" s="24" t="s">
        <v>7</v>
      </c>
      <c r="F398" s="93">
        <v>1224.9100000000001</v>
      </c>
      <c r="G398" s="20">
        <f t="shared" ref="G398:G399" si="276">SUM(F398-0.127*F398)</f>
        <v>1069.3464300000001</v>
      </c>
      <c r="H398" s="20">
        <f t="shared" ref="H398:H399" si="277">SUM(F398-0.1878*F398)</f>
        <v>994.87190200000009</v>
      </c>
      <c r="I398" s="20">
        <f t="shared" ref="I398:I399" si="278">SUM(F398-0.2431*F398)</f>
        <v>927.13437900000008</v>
      </c>
      <c r="J398" s="20">
        <f t="shared" ref="J398:J399" si="279">SUM(F398-0.2486*F398)</f>
        <v>920.39737400000013</v>
      </c>
      <c r="K398" s="20">
        <f t="shared" ref="K398:K399" si="280">SUM(F398-0.254*F398)</f>
        <v>913.78286000000003</v>
      </c>
      <c r="L398"/>
    </row>
    <row r="399" spans="1:12" ht="24" customHeight="1" x14ac:dyDescent="0.2">
      <c r="A399" s="164" t="s">
        <v>847</v>
      </c>
      <c r="B399" s="175" t="s">
        <v>827</v>
      </c>
      <c r="C399" s="175"/>
      <c r="D399" s="175"/>
      <c r="E399" s="24" t="s">
        <v>7</v>
      </c>
      <c r="F399" s="93">
        <v>1273.99</v>
      </c>
      <c r="G399" s="20">
        <f t="shared" si="276"/>
        <v>1112.19327</v>
      </c>
      <c r="H399" s="20">
        <f t="shared" si="277"/>
        <v>1034.734678</v>
      </c>
      <c r="I399" s="20">
        <f t="shared" si="278"/>
        <v>964.28303099999994</v>
      </c>
      <c r="J399" s="20">
        <f t="shared" si="279"/>
        <v>957.27608600000008</v>
      </c>
      <c r="K399" s="20">
        <f t="shared" si="280"/>
        <v>950.39653999999996</v>
      </c>
      <c r="L399"/>
    </row>
    <row r="400" spans="1:12" ht="24" customHeight="1" x14ac:dyDescent="0.2">
      <c r="A400" s="163" t="s">
        <v>848</v>
      </c>
      <c r="B400" s="175" t="s">
        <v>827</v>
      </c>
      <c r="C400" s="175"/>
      <c r="D400" s="175"/>
      <c r="E400" s="24" t="s">
        <v>7</v>
      </c>
      <c r="F400" s="93">
        <v>1273.99</v>
      </c>
      <c r="G400" s="20">
        <f t="shared" ref="G400" si="281">SUM(F400-0.127*F400)</f>
        <v>1112.19327</v>
      </c>
      <c r="H400" s="20">
        <f t="shared" ref="H400" si="282">SUM(F400-0.1878*F400)</f>
        <v>1034.734678</v>
      </c>
      <c r="I400" s="20">
        <f t="shared" ref="I400" si="283">SUM(F400-0.2431*F400)</f>
        <v>964.28303099999994</v>
      </c>
      <c r="J400" s="20">
        <f t="shared" ref="J400" si="284">SUM(F400-0.2486*F400)</f>
        <v>957.27608600000008</v>
      </c>
      <c r="K400" s="20">
        <f t="shared" ref="K400" si="285">SUM(F400-0.254*F400)</f>
        <v>950.39653999999996</v>
      </c>
      <c r="L400"/>
    </row>
    <row r="401" spans="1:12" ht="24" customHeight="1" x14ac:dyDescent="0.2">
      <c r="A401" s="141">
        <v>103123</v>
      </c>
      <c r="B401" s="174" t="s">
        <v>818</v>
      </c>
      <c r="C401" s="174"/>
      <c r="D401" s="174"/>
      <c r="E401" s="23" t="s">
        <v>480</v>
      </c>
      <c r="F401" s="95">
        <v>437.19</v>
      </c>
      <c r="G401" s="33">
        <f t="shared" si="266"/>
        <v>381.66687000000002</v>
      </c>
      <c r="H401" s="33">
        <f t="shared" si="267"/>
        <v>355.08571799999999</v>
      </c>
      <c r="I401" s="33">
        <f t="shared" si="268"/>
        <v>330.909111</v>
      </c>
      <c r="J401" s="33">
        <f t="shared" si="269"/>
        <v>328.50456600000001</v>
      </c>
      <c r="K401" s="33">
        <f t="shared" si="270"/>
        <v>326.14373999999998</v>
      </c>
      <c r="L401"/>
    </row>
    <row r="402" spans="1:12" ht="24" customHeight="1" x14ac:dyDescent="0.2">
      <c r="A402" s="141">
        <v>103133</v>
      </c>
      <c r="B402" s="174" t="s">
        <v>819</v>
      </c>
      <c r="C402" s="174"/>
      <c r="D402" s="174"/>
      <c r="E402" s="23" t="s">
        <v>480</v>
      </c>
      <c r="F402" s="95">
        <v>437.19</v>
      </c>
      <c r="G402" s="33">
        <f t="shared" ref="G402:G403" si="286">SUM(F402-0.127*F402)</f>
        <v>381.66687000000002</v>
      </c>
      <c r="H402" s="33">
        <f t="shared" ref="H402:H403" si="287">SUM(F402-0.1878*F402)</f>
        <v>355.08571799999999</v>
      </c>
      <c r="I402" s="33">
        <f t="shared" ref="I402:I403" si="288">SUM(F402-0.2431*F402)</f>
        <v>330.909111</v>
      </c>
      <c r="J402" s="33">
        <f t="shared" ref="J402:J403" si="289">SUM(F402-0.2486*F402)</f>
        <v>328.50456600000001</v>
      </c>
      <c r="K402" s="33">
        <f t="shared" ref="K402:K403" si="290">SUM(F402-0.254*F402)</f>
        <v>326.14373999999998</v>
      </c>
      <c r="L402"/>
    </row>
    <row r="403" spans="1:12" ht="24" customHeight="1" x14ac:dyDescent="0.2">
      <c r="A403" s="156">
        <v>5555103323</v>
      </c>
      <c r="B403" s="174" t="s">
        <v>820</v>
      </c>
      <c r="C403" s="174"/>
      <c r="D403" s="174"/>
      <c r="E403" s="23" t="s">
        <v>480</v>
      </c>
      <c r="F403" s="95">
        <v>411.91</v>
      </c>
      <c r="G403" s="33">
        <f t="shared" si="286"/>
        <v>359.59743000000003</v>
      </c>
      <c r="H403" s="33">
        <f t="shared" si="287"/>
        <v>334.55330200000003</v>
      </c>
      <c r="I403" s="33">
        <f t="shared" si="288"/>
        <v>311.77467899999999</v>
      </c>
      <c r="J403" s="33">
        <f t="shared" si="289"/>
        <v>309.50917400000003</v>
      </c>
      <c r="K403" s="33">
        <f t="shared" si="290"/>
        <v>307.28486000000004</v>
      </c>
      <c r="L403"/>
    </row>
    <row r="404" spans="1:12" ht="24" customHeight="1" x14ac:dyDescent="0.2">
      <c r="A404" s="156">
        <v>5555103333</v>
      </c>
      <c r="B404" s="174" t="s">
        <v>821</v>
      </c>
      <c r="C404" s="174"/>
      <c r="D404" s="174"/>
      <c r="E404" s="23" t="s">
        <v>480</v>
      </c>
      <c r="F404" s="95">
        <v>411.91</v>
      </c>
      <c r="G404" s="33">
        <f t="shared" ref="G404" si="291">SUM(F404-0.127*F404)</f>
        <v>359.59743000000003</v>
      </c>
      <c r="H404" s="33">
        <f t="shared" ref="H404" si="292">SUM(F404-0.1878*F404)</f>
        <v>334.55330200000003</v>
      </c>
      <c r="I404" s="33">
        <f t="shared" ref="I404" si="293">SUM(F404-0.2431*F404)</f>
        <v>311.77467899999999</v>
      </c>
      <c r="J404" s="33">
        <f t="shared" ref="J404" si="294">SUM(F404-0.2486*F404)</f>
        <v>309.50917400000003</v>
      </c>
      <c r="K404" s="33">
        <f t="shared" ref="K404" si="295">SUM(F404-0.254*F404)</f>
        <v>307.28486000000004</v>
      </c>
      <c r="L404"/>
    </row>
    <row r="405" spans="1:12" ht="24.75" customHeight="1" x14ac:dyDescent="0.2">
      <c r="A405" s="141">
        <v>102823</v>
      </c>
      <c r="B405" s="174" t="s">
        <v>754</v>
      </c>
      <c r="C405" s="174"/>
      <c r="D405" s="174"/>
      <c r="E405" s="34" t="s">
        <v>481</v>
      </c>
      <c r="F405" s="95">
        <v>523.85</v>
      </c>
      <c r="G405" s="33">
        <f t="shared" ref="G405:G406" si="296">SUM(F405-0.127*F405)</f>
        <v>457.32105000000001</v>
      </c>
      <c r="H405" s="33">
        <f t="shared" ref="H405:H406" si="297">SUM(F405-0.1878*F405)</f>
        <v>425.47097000000002</v>
      </c>
      <c r="I405" s="33">
        <f t="shared" ref="I405:I406" si="298">SUM(F405-0.2431*F405)</f>
        <v>396.50206500000002</v>
      </c>
      <c r="J405" s="33">
        <f t="shared" ref="J405:J406" si="299">SUM(F405-0.2486*F405)</f>
        <v>393.62089000000003</v>
      </c>
      <c r="K405" s="33">
        <f t="shared" ref="K405:K406" si="300">SUM(F405-0.254*F405)</f>
        <v>390.7921</v>
      </c>
      <c r="L405"/>
    </row>
    <row r="406" spans="1:12" ht="24.75" customHeight="1" x14ac:dyDescent="0.2">
      <c r="A406" s="141">
        <v>102833</v>
      </c>
      <c r="B406" s="174" t="s">
        <v>755</v>
      </c>
      <c r="C406" s="174"/>
      <c r="D406" s="174"/>
      <c r="E406" s="34" t="s">
        <v>481</v>
      </c>
      <c r="F406" s="95">
        <v>460.49</v>
      </c>
      <c r="G406" s="33">
        <f t="shared" si="296"/>
        <v>402.00776999999999</v>
      </c>
      <c r="H406" s="33">
        <f t="shared" si="297"/>
        <v>374.00997799999999</v>
      </c>
      <c r="I406" s="33">
        <f t="shared" si="298"/>
        <v>348.54488100000003</v>
      </c>
      <c r="J406" s="33">
        <f t="shared" si="299"/>
        <v>346.01218600000004</v>
      </c>
      <c r="K406" s="33">
        <f t="shared" si="300"/>
        <v>343.52553999999998</v>
      </c>
      <c r="L406"/>
    </row>
    <row r="407" spans="1:12" ht="24" customHeight="1" x14ac:dyDescent="0.2">
      <c r="A407" s="141">
        <v>100623</v>
      </c>
      <c r="B407" s="172" t="s">
        <v>723</v>
      </c>
      <c r="C407" s="172"/>
      <c r="D407" s="172"/>
      <c r="E407" s="24" t="s">
        <v>7</v>
      </c>
      <c r="F407" s="95">
        <v>560.27</v>
      </c>
      <c r="G407" s="33">
        <f t="shared" ref="G407" si="301">SUM(F407-0.127*F407)</f>
        <v>489.11570999999998</v>
      </c>
      <c r="H407" s="33">
        <f t="shared" ref="H407" si="302">SUM(F407-0.1878*F407)</f>
        <v>455.05129399999998</v>
      </c>
      <c r="I407" s="33">
        <f t="shared" ref="I407" si="303">SUM(F407-0.2431*F407)</f>
        <v>424.06836299999998</v>
      </c>
      <c r="J407" s="33">
        <f t="shared" ref="J407" si="304">SUM(F407-0.2486*F407)</f>
        <v>420.98687799999999</v>
      </c>
      <c r="K407" s="33">
        <f t="shared" ref="K407" si="305">SUM(F407-0.254*F407)</f>
        <v>417.96141999999998</v>
      </c>
      <c r="L407"/>
    </row>
    <row r="408" spans="1:12" ht="24" customHeight="1" x14ac:dyDescent="0.2">
      <c r="A408" s="141">
        <v>100633</v>
      </c>
      <c r="B408" s="172" t="s">
        <v>726</v>
      </c>
      <c r="C408" s="172"/>
      <c r="D408" s="172"/>
      <c r="E408" s="24" t="s">
        <v>7</v>
      </c>
      <c r="F408" s="95">
        <v>560.27</v>
      </c>
      <c r="G408" s="33">
        <f t="shared" ref="G408" si="306">SUM(F408-0.127*F408)</f>
        <v>489.11570999999998</v>
      </c>
      <c r="H408" s="33">
        <f t="shared" ref="H408" si="307">SUM(F408-0.1878*F408)</f>
        <v>455.05129399999998</v>
      </c>
      <c r="I408" s="33">
        <f t="shared" ref="I408" si="308">SUM(F408-0.2431*F408)</f>
        <v>424.06836299999998</v>
      </c>
      <c r="J408" s="33">
        <f t="shared" ref="J408" si="309">SUM(F408-0.2486*F408)</f>
        <v>420.98687799999999</v>
      </c>
      <c r="K408" s="33">
        <f t="shared" ref="K408" si="310">SUM(F408-0.254*F408)</f>
        <v>417.96141999999998</v>
      </c>
      <c r="L408"/>
    </row>
    <row r="409" spans="1:12" ht="24" customHeight="1" x14ac:dyDescent="0.2">
      <c r="A409" s="141">
        <v>106423</v>
      </c>
      <c r="B409" s="174" t="s">
        <v>724</v>
      </c>
      <c r="C409" s="174"/>
      <c r="D409" s="174"/>
      <c r="E409" s="23" t="s">
        <v>478</v>
      </c>
      <c r="F409" s="95">
        <v>562.92999999999995</v>
      </c>
      <c r="G409" s="33">
        <f t="shared" ref="G409" si="311">SUM(F409-0.127*F409)</f>
        <v>491.43788999999992</v>
      </c>
      <c r="H409" s="33">
        <f t="shared" ref="H409" si="312">SUM(F409-0.1878*F409)</f>
        <v>457.21174599999995</v>
      </c>
      <c r="I409" s="33">
        <f t="shared" ref="I409" si="313">SUM(F409-0.2431*F409)</f>
        <v>426.08171699999997</v>
      </c>
      <c r="J409" s="33">
        <f t="shared" ref="J409" si="314">SUM(F409-0.2486*F409)</f>
        <v>422.98560199999997</v>
      </c>
      <c r="K409" s="33">
        <f t="shared" ref="K409" si="315">SUM(F409-0.254*F409)</f>
        <v>419.94577999999996</v>
      </c>
      <c r="L409"/>
    </row>
    <row r="410" spans="1:12" ht="24" customHeight="1" x14ac:dyDescent="0.2">
      <c r="A410" s="141">
        <v>106433</v>
      </c>
      <c r="B410" s="174" t="s">
        <v>725</v>
      </c>
      <c r="C410" s="174"/>
      <c r="D410" s="174"/>
      <c r="E410" s="23" t="s">
        <v>478</v>
      </c>
      <c r="F410" s="95">
        <v>562.92999999999995</v>
      </c>
      <c r="G410" s="33">
        <f t="shared" ref="G410" si="316">SUM(F410-0.127*F410)</f>
        <v>491.43788999999992</v>
      </c>
      <c r="H410" s="33">
        <f t="shared" ref="H410" si="317">SUM(F410-0.1878*F410)</f>
        <v>457.21174599999995</v>
      </c>
      <c r="I410" s="33">
        <f t="shared" ref="I410" si="318">SUM(F410-0.2431*F410)</f>
        <v>426.08171699999997</v>
      </c>
      <c r="J410" s="33">
        <f t="shared" ref="J410" si="319">SUM(F410-0.2486*F410)</f>
        <v>422.98560199999997</v>
      </c>
      <c r="K410" s="33">
        <f t="shared" ref="K410" si="320">SUM(F410-0.254*F410)</f>
        <v>419.94577999999996</v>
      </c>
      <c r="L410"/>
    </row>
    <row r="411" spans="1:12" ht="24" customHeight="1" x14ac:dyDescent="0.2">
      <c r="A411" s="140" t="s">
        <v>727</v>
      </c>
      <c r="B411" s="175" t="s">
        <v>739</v>
      </c>
      <c r="C411" s="175"/>
      <c r="D411" s="175"/>
      <c r="E411" s="24" t="s">
        <v>456</v>
      </c>
      <c r="F411" s="93">
        <v>786.67</v>
      </c>
      <c r="G411" s="20">
        <f t="shared" ref="G411" si="321">SUM(F411-0.127*F411)</f>
        <v>686.76290999999992</v>
      </c>
      <c r="H411" s="20">
        <f t="shared" ref="H411" si="322">SUM(F411-0.1878*F411)</f>
        <v>638.93337399999996</v>
      </c>
      <c r="I411" s="20">
        <f t="shared" ref="I411" si="323">SUM(F411-0.2431*F411)</f>
        <v>595.43052299999999</v>
      </c>
      <c r="J411" s="20">
        <f t="shared" ref="J411" si="324">SUM(F411-0.2486*F411)</f>
        <v>591.103838</v>
      </c>
      <c r="K411" s="20">
        <f t="shared" ref="K411" si="325">SUM(F411-0.254*F411)</f>
        <v>586.85581999999999</v>
      </c>
      <c r="L411"/>
    </row>
    <row r="412" spans="1:12" ht="24" customHeight="1" x14ac:dyDescent="0.2">
      <c r="A412" s="140" t="s">
        <v>728</v>
      </c>
      <c r="B412" s="175" t="s">
        <v>740</v>
      </c>
      <c r="C412" s="175"/>
      <c r="D412" s="175"/>
      <c r="E412" s="24" t="s">
        <v>456</v>
      </c>
      <c r="F412" s="93">
        <v>786.67</v>
      </c>
      <c r="G412" s="20">
        <f t="shared" ref="G412:G413" si="326">SUM(F412-0.127*F412)</f>
        <v>686.76290999999992</v>
      </c>
      <c r="H412" s="20">
        <f t="shared" ref="H412:H413" si="327">SUM(F412-0.1878*F412)</f>
        <v>638.93337399999996</v>
      </c>
      <c r="I412" s="20">
        <f t="shared" ref="I412:I413" si="328">SUM(F412-0.2431*F412)</f>
        <v>595.43052299999999</v>
      </c>
      <c r="J412" s="20">
        <f t="shared" ref="J412:J413" si="329">SUM(F412-0.2486*F412)</f>
        <v>591.103838</v>
      </c>
      <c r="K412" s="20">
        <f t="shared" ref="K412:K413" si="330">SUM(F412-0.254*F412)</f>
        <v>586.85581999999999</v>
      </c>
      <c r="L412"/>
    </row>
    <row r="413" spans="1:12" ht="24" customHeight="1" x14ac:dyDescent="0.2">
      <c r="A413" s="142" t="s">
        <v>731</v>
      </c>
      <c r="B413" s="178" t="s">
        <v>729</v>
      </c>
      <c r="C413" s="178"/>
      <c r="D413" s="178"/>
      <c r="E413" s="24" t="s">
        <v>7</v>
      </c>
      <c r="F413" s="96">
        <v>496.45</v>
      </c>
      <c r="G413" s="36">
        <f t="shared" si="326"/>
        <v>433.40084999999999</v>
      </c>
      <c r="H413" s="36">
        <f t="shared" si="327"/>
        <v>403.21668999999997</v>
      </c>
      <c r="I413" s="36">
        <f t="shared" si="328"/>
        <v>375.76300500000002</v>
      </c>
      <c r="J413" s="36">
        <f t="shared" si="329"/>
        <v>373.03253000000001</v>
      </c>
      <c r="K413" s="36">
        <f t="shared" si="330"/>
        <v>370.35169999999999</v>
      </c>
      <c r="L413"/>
    </row>
    <row r="414" spans="1:12" ht="24" customHeight="1" x14ac:dyDescent="0.2">
      <c r="A414" s="142" t="s">
        <v>732</v>
      </c>
      <c r="B414" s="178" t="s">
        <v>730</v>
      </c>
      <c r="C414" s="178"/>
      <c r="D414" s="178"/>
      <c r="E414" s="24" t="s">
        <v>7</v>
      </c>
      <c r="F414" s="96">
        <v>496.45</v>
      </c>
      <c r="G414" s="36">
        <f t="shared" ref="G414:G444" si="331">SUM(F414-0.127*F414)</f>
        <v>433.40084999999999</v>
      </c>
      <c r="H414" s="36">
        <f t="shared" ref="H414:H444" si="332">SUM(F414-0.1878*F414)</f>
        <v>403.21668999999997</v>
      </c>
      <c r="I414" s="36">
        <f t="shared" ref="I414:I444" si="333">SUM(F414-0.2431*F414)</f>
        <v>375.76300500000002</v>
      </c>
      <c r="J414" s="36">
        <f t="shared" ref="J414:J444" si="334">SUM(F414-0.2486*F414)</f>
        <v>373.03253000000001</v>
      </c>
      <c r="K414" s="36">
        <f t="shared" ref="K414:K444" si="335">SUM(F414-0.254*F414)</f>
        <v>370.35169999999999</v>
      </c>
      <c r="L414"/>
    </row>
    <row r="415" spans="1:12" ht="24" customHeight="1" x14ac:dyDescent="0.2">
      <c r="A415" s="150">
        <v>5550002723</v>
      </c>
      <c r="B415" s="172" t="s">
        <v>790</v>
      </c>
      <c r="C415" s="172"/>
      <c r="D415" s="172"/>
      <c r="E415" s="24" t="s">
        <v>7</v>
      </c>
      <c r="F415" s="98">
        <v>1023.18</v>
      </c>
      <c r="G415" s="40">
        <f t="shared" si="331"/>
        <v>893.23613999999998</v>
      </c>
      <c r="H415" s="40">
        <f t="shared" si="332"/>
        <v>831.02679599999999</v>
      </c>
      <c r="I415" s="40">
        <f t="shared" si="333"/>
        <v>774.44494199999997</v>
      </c>
      <c r="J415" s="40">
        <f t="shared" si="334"/>
        <v>768.817452</v>
      </c>
      <c r="K415" s="40">
        <f t="shared" si="335"/>
        <v>763.29227999999989</v>
      </c>
      <c r="L415"/>
    </row>
    <row r="416" spans="1:12" ht="24" customHeight="1" x14ac:dyDescent="0.2">
      <c r="A416" s="150">
        <v>5550002733</v>
      </c>
      <c r="B416" s="172" t="s">
        <v>791</v>
      </c>
      <c r="C416" s="172"/>
      <c r="D416" s="172"/>
      <c r="E416" s="24" t="s">
        <v>7</v>
      </c>
      <c r="F416" s="98">
        <v>1023.18</v>
      </c>
      <c r="G416" s="40">
        <f t="shared" ref="G416" si="336">SUM(F416-0.127*F416)</f>
        <v>893.23613999999998</v>
      </c>
      <c r="H416" s="40">
        <f t="shared" ref="H416" si="337">SUM(F416-0.1878*F416)</f>
        <v>831.02679599999999</v>
      </c>
      <c r="I416" s="40">
        <f t="shared" ref="I416" si="338">SUM(F416-0.2431*F416)</f>
        <v>774.44494199999997</v>
      </c>
      <c r="J416" s="40">
        <f t="shared" ref="J416" si="339">SUM(F416-0.2486*F416)</f>
        <v>768.817452</v>
      </c>
      <c r="K416" s="40">
        <f t="shared" ref="K416" si="340">SUM(F416-0.254*F416)</f>
        <v>763.29227999999989</v>
      </c>
      <c r="L416"/>
    </row>
    <row r="417" spans="1:12" ht="24" customHeight="1" x14ac:dyDescent="0.2">
      <c r="A417" s="159">
        <v>80000103523</v>
      </c>
      <c r="B417" s="173" t="s">
        <v>837</v>
      </c>
      <c r="C417" s="173"/>
      <c r="D417" s="173"/>
      <c r="E417" s="23" t="s">
        <v>478</v>
      </c>
      <c r="F417" s="98">
        <v>613.74</v>
      </c>
      <c r="G417" s="40">
        <f t="shared" ref="G417" si="341">SUM(F417-0.127*F417)</f>
        <v>535.79502000000002</v>
      </c>
      <c r="H417" s="40">
        <f t="shared" ref="H417" si="342">SUM(F417-0.1878*F417)</f>
        <v>498.47962799999999</v>
      </c>
      <c r="I417" s="40">
        <f t="shared" ref="I417" si="343">SUM(F417-0.2431*F417)</f>
        <v>464.539806</v>
      </c>
      <c r="J417" s="40">
        <f t="shared" ref="J417" si="344">SUM(F417-0.2486*F417)</f>
        <v>461.16423600000002</v>
      </c>
      <c r="K417" s="40">
        <f t="shared" ref="K417" si="345">SUM(F417-0.254*F417)</f>
        <v>457.85004000000004</v>
      </c>
      <c r="L417"/>
    </row>
    <row r="418" spans="1:12" ht="24" customHeight="1" x14ac:dyDescent="0.2">
      <c r="A418" s="159">
        <v>80000103533</v>
      </c>
      <c r="B418" s="173" t="s">
        <v>838</v>
      </c>
      <c r="C418" s="173"/>
      <c r="D418" s="173"/>
      <c r="E418" s="23" t="s">
        <v>478</v>
      </c>
      <c r="F418" s="98">
        <v>613.74</v>
      </c>
      <c r="G418" s="40">
        <f t="shared" ref="G418:G422" si="346">SUM(F418-0.127*F418)</f>
        <v>535.79502000000002</v>
      </c>
      <c r="H418" s="40">
        <f t="shared" ref="H418:H422" si="347">SUM(F418-0.1878*F418)</f>
        <v>498.47962799999999</v>
      </c>
      <c r="I418" s="40">
        <f t="shared" ref="I418:I422" si="348">SUM(F418-0.2431*F418)</f>
        <v>464.539806</v>
      </c>
      <c r="J418" s="40">
        <f t="shared" ref="J418:J422" si="349">SUM(F418-0.2486*F418)</f>
        <v>461.16423600000002</v>
      </c>
      <c r="K418" s="40">
        <f t="shared" ref="K418:K422" si="350">SUM(F418-0.254*F418)</f>
        <v>457.85004000000004</v>
      </c>
      <c r="L418"/>
    </row>
    <row r="419" spans="1:12" ht="24" customHeight="1" x14ac:dyDescent="0.2">
      <c r="A419" s="150">
        <v>5555105523</v>
      </c>
      <c r="B419" s="172" t="s">
        <v>836</v>
      </c>
      <c r="C419" s="172"/>
      <c r="D419" s="172"/>
      <c r="E419" s="23" t="s">
        <v>478</v>
      </c>
      <c r="F419" s="98">
        <v>680.96</v>
      </c>
      <c r="G419" s="40">
        <f t="shared" si="346"/>
        <v>594.47808000000009</v>
      </c>
      <c r="H419" s="40">
        <f t="shared" si="347"/>
        <v>553.07571200000007</v>
      </c>
      <c r="I419" s="40">
        <f t="shared" si="348"/>
        <v>515.41862400000002</v>
      </c>
      <c r="J419" s="40">
        <f t="shared" si="349"/>
        <v>511.67334400000004</v>
      </c>
      <c r="K419" s="40">
        <f t="shared" si="350"/>
        <v>507.99616000000003</v>
      </c>
      <c r="L419"/>
    </row>
    <row r="420" spans="1:12" ht="24" customHeight="1" x14ac:dyDescent="0.2">
      <c r="A420" s="150">
        <v>5555105533</v>
      </c>
      <c r="B420" s="172" t="s">
        <v>836</v>
      </c>
      <c r="C420" s="172"/>
      <c r="D420" s="172"/>
      <c r="E420" s="23" t="s">
        <v>478</v>
      </c>
      <c r="F420" s="98">
        <v>680.96</v>
      </c>
      <c r="G420" s="40">
        <f t="shared" ref="G420" si="351">SUM(F420-0.127*F420)</f>
        <v>594.47808000000009</v>
      </c>
      <c r="H420" s="40">
        <f t="shared" ref="H420" si="352">SUM(F420-0.1878*F420)</f>
        <v>553.07571200000007</v>
      </c>
      <c r="I420" s="40">
        <f t="shared" ref="I420" si="353">SUM(F420-0.2431*F420)</f>
        <v>515.41862400000002</v>
      </c>
      <c r="J420" s="40">
        <f t="shared" ref="J420" si="354">SUM(F420-0.2486*F420)</f>
        <v>511.67334400000004</v>
      </c>
      <c r="K420" s="40">
        <f t="shared" ref="K420" si="355">SUM(F420-0.254*F420)</f>
        <v>507.99616000000003</v>
      </c>
      <c r="L420"/>
    </row>
    <row r="421" spans="1:12" ht="24" customHeight="1" x14ac:dyDescent="0.2">
      <c r="A421" s="141">
        <v>107523</v>
      </c>
      <c r="B421" s="174" t="s">
        <v>794</v>
      </c>
      <c r="C421" s="174"/>
      <c r="D421" s="174"/>
      <c r="E421" s="23" t="s">
        <v>478</v>
      </c>
      <c r="F421" s="95">
        <v>911.5</v>
      </c>
      <c r="G421" s="33">
        <f t="shared" si="346"/>
        <v>795.73950000000002</v>
      </c>
      <c r="H421" s="33">
        <f t="shared" si="347"/>
        <v>740.32029999999997</v>
      </c>
      <c r="I421" s="33">
        <f t="shared" si="348"/>
        <v>689.91435000000001</v>
      </c>
      <c r="J421" s="33">
        <f t="shared" si="349"/>
        <v>684.90110000000004</v>
      </c>
      <c r="K421" s="33">
        <f t="shared" si="350"/>
        <v>679.97900000000004</v>
      </c>
      <c r="L421"/>
    </row>
    <row r="422" spans="1:12" ht="24" customHeight="1" x14ac:dyDescent="0.2">
      <c r="A422" s="141">
        <v>107533</v>
      </c>
      <c r="B422" s="174" t="s">
        <v>795</v>
      </c>
      <c r="C422" s="174"/>
      <c r="D422" s="174"/>
      <c r="E422" s="23" t="s">
        <v>478</v>
      </c>
      <c r="F422" s="95">
        <v>911.5</v>
      </c>
      <c r="G422" s="33">
        <f t="shared" si="346"/>
        <v>795.73950000000002</v>
      </c>
      <c r="H422" s="33">
        <f t="shared" si="347"/>
        <v>740.32029999999997</v>
      </c>
      <c r="I422" s="33">
        <f t="shared" si="348"/>
        <v>689.91435000000001</v>
      </c>
      <c r="J422" s="33">
        <f t="shared" si="349"/>
        <v>684.90110000000004</v>
      </c>
      <c r="K422" s="33">
        <f t="shared" si="350"/>
        <v>679.97900000000004</v>
      </c>
      <c r="L422"/>
    </row>
    <row r="423" spans="1:12" ht="24" customHeight="1" x14ac:dyDescent="0.2">
      <c r="A423" s="141">
        <v>10128223</v>
      </c>
      <c r="B423" s="174" t="s">
        <v>802</v>
      </c>
      <c r="C423" s="174"/>
      <c r="D423" s="174"/>
      <c r="E423" s="24" t="s">
        <v>7</v>
      </c>
      <c r="F423" s="95">
        <v>937.4</v>
      </c>
      <c r="G423" s="33">
        <f t="shared" ref="G423:G424" si="356">SUM(F423-0.127*F423)</f>
        <v>818.35019999999997</v>
      </c>
      <c r="H423" s="33">
        <f t="shared" ref="H423:H424" si="357">SUM(F423-0.1878*F423)</f>
        <v>761.35627999999997</v>
      </c>
      <c r="I423" s="33">
        <f t="shared" ref="I423:I424" si="358">SUM(F423-0.2431*F423)</f>
        <v>709.51805999999999</v>
      </c>
      <c r="J423" s="33">
        <f t="shared" ref="J423:J424" si="359">SUM(F423-0.2486*F423)</f>
        <v>704.36235999999997</v>
      </c>
      <c r="K423" s="33">
        <f t="shared" ref="K423:K424" si="360">SUM(F423-0.254*F423)</f>
        <v>699.30039999999997</v>
      </c>
      <c r="L423"/>
    </row>
    <row r="424" spans="1:12" ht="24" customHeight="1" x14ac:dyDescent="0.2">
      <c r="A424" s="141">
        <v>10128233</v>
      </c>
      <c r="B424" s="174" t="s">
        <v>803</v>
      </c>
      <c r="C424" s="174"/>
      <c r="D424" s="174"/>
      <c r="E424" s="24" t="s">
        <v>7</v>
      </c>
      <c r="F424" s="95">
        <v>937.4</v>
      </c>
      <c r="G424" s="33">
        <f t="shared" si="356"/>
        <v>818.35019999999997</v>
      </c>
      <c r="H424" s="33">
        <f t="shared" si="357"/>
        <v>761.35627999999997</v>
      </c>
      <c r="I424" s="33">
        <f t="shared" si="358"/>
        <v>709.51805999999999</v>
      </c>
      <c r="J424" s="33">
        <f t="shared" si="359"/>
        <v>704.36235999999997</v>
      </c>
      <c r="K424" s="33">
        <f t="shared" si="360"/>
        <v>699.30039999999997</v>
      </c>
      <c r="L424"/>
    </row>
    <row r="425" spans="1:12" ht="24" customHeight="1" x14ac:dyDescent="0.2">
      <c r="A425" s="141">
        <v>103823</v>
      </c>
      <c r="B425" s="174" t="s">
        <v>808</v>
      </c>
      <c r="C425" s="174"/>
      <c r="D425" s="174"/>
      <c r="E425" s="23" t="s">
        <v>478</v>
      </c>
      <c r="F425" s="95">
        <v>658.02</v>
      </c>
      <c r="G425" s="33">
        <f t="shared" ref="G425:G426" si="361">SUM(F425-0.127*F425)</f>
        <v>574.45146</v>
      </c>
      <c r="H425" s="33">
        <f t="shared" ref="H425:H426" si="362">SUM(F425-0.1878*F425)</f>
        <v>534.44384400000001</v>
      </c>
      <c r="I425" s="33">
        <f t="shared" ref="I425:I426" si="363">SUM(F425-0.2431*F425)</f>
        <v>498.05533800000001</v>
      </c>
      <c r="J425" s="33">
        <f t="shared" ref="J425:J426" si="364">SUM(F425-0.2486*F425)</f>
        <v>494.43622800000003</v>
      </c>
      <c r="K425" s="33">
        <f t="shared" ref="K425:K426" si="365">SUM(F425-0.254*F425)</f>
        <v>490.88292000000001</v>
      </c>
      <c r="L425"/>
    </row>
    <row r="426" spans="1:12" ht="24" customHeight="1" x14ac:dyDescent="0.2">
      <c r="A426" s="141">
        <v>103833</v>
      </c>
      <c r="B426" s="174" t="s">
        <v>809</v>
      </c>
      <c r="C426" s="174"/>
      <c r="D426" s="174"/>
      <c r="E426" s="23" t="s">
        <v>478</v>
      </c>
      <c r="F426" s="95">
        <v>658.02</v>
      </c>
      <c r="G426" s="33">
        <f t="shared" si="361"/>
        <v>574.45146</v>
      </c>
      <c r="H426" s="33">
        <f t="shared" si="362"/>
        <v>534.44384400000001</v>
      </c>
      <c r="I426" s="33">
        <f t="shared" si="363"/>
        <v>498.05533800000001</v>
      </c>
      <c r="J426" s="33">
        <f t="shared" si="364"/>
        <v>494.43622800000003</v>
      </c>
      <c r="K426" s="33">
        <f t="shared" si="365"/>
        <v>490.88292000000001</v>
      </c>
      <c r="L426"/>
    </row>
    <row r="427" spans="1:12" ht="24" customHeight="1" x14ac:dyDescent="0.2">
      <c r="A427" s="141">
        <v>166423</v>
      </c>
      <c r="B427" s="177" t="s">
        <v>733</v>
      </c>
      <c r="C427" s="177"/>
      <c r="D427" s="177"/>
      <c r="E427" s="23" t="s">
        <v>478</v>
      </c>
      <c r="F427" s="97">
        <v>908.64</v>
      </c>
      <c r="G427" s="97">
        <f t="shared" si="331"/>
        <v>793.24271999999996</v>
      </c>
      <c r="H427" s="97">
        <f t="shared" si="332"/>
        <v>737.99740799999995</v>
      </c>
      <c r="I427" s="97">
        <f t="shared" si="333"/>
        <v>687.74961599999995</v>
      </c>
      <c r="J427" s="97">
        <f t="shared" si="334"/>
        <v>682.75209599999994</v>
      </c>
      <c r="K427" s="97">
        <f t="shared" si="335"/>
        <v>677.84544000000005</v>
      </c>
      <c r="L427"/>
    </row>
    <row r="428" spans="1:12" ht="24" customHeight="1" x14ac:dyDescent="0.2">
      <c r="A428" s="141">
        <v>166433</v>
      </c>
      <c r="B428" s="177" t="s">
        <v>738</v>
      </c>
      <c r="C428" s="177"/>
      <c r="D428" s="177"/>
      <c r="E428" s="23" t="s">
        <v>478</v>
      </c>
      <c r="F428" s="97">
        <v>908.64</v>
      </c>
      <c r="G428" s="97">
        <f t="shared" si="331"/>
        <v>793.24271999999996</v>
      </c>
      <c r="H428" s="97">
        <f t="shared" si="332"/>
        <v>737.99740799999995</v>
      </c>
      <c r="I428" s="97">
        <f t="shared" si="333"/>
        <v>687.74961599999995</v>
      </c>
      <c r="J428" s="97">
        <f t="shared" si="334"/>
        <v>682.75209599999994</v>
      </c>
      <c r="K428" s="97">
        <f t="shared" si="335"/>
        <v>677.84544000000005</v>
      </c>
      <c r="L428"/>
    </row>
    <row r="429" spans="1:12" ht="24" customHeight="1" x14ac:dyDescent="0.2">
      <c r="A429" s="141">
        <v>163323</v>
      </c>
      <c r="B429" s="177" t="s">
        <v>786</v>
      </c>
      <c r="C429" s="177"/>
      <c r="D429" s="177"/>
      <c r="E429" s="34" t="s">
        <v>481</v>
      </c>
      <c r="F429" s="97">
        <v>617.62</v>
      </c>
      <c r="G429" s="148">
        <f t="shared" ref="G429:G430" si="366">SUM(F429-0.127*F429)</f>
        <v>539.18226000000004</v>
      </c>
      <c r="H429" s="148">
        <f t="shared" ref="H429:H430" si="367">SUM(F429-0.1878*F429)</f>
        <v>501.63096400000001</v>
      </c>
      <c r="I429" s="148">
        <f t="shared" ref="I429:I430" si="368">SUM(F429-0.2431*F429)</f>
        <v>467.47657800000002</v>
      </c>
      <c r="J429" s="148">
        <f t="shared" ref="J429:J430" si="369">SUM(F429-0.2486*F429)</f>
        <v>464.07966799999997</v>
      </c>
      <c r="K429" s="148">
        <f t="shared" ref="K429:K430" si="370">SUM(F429-0.254*F429)</f>
        <v>460.74451999999997</v>
      </c>
      <c r="L429"/>
    </row>
    <row r="430" spans="1:12" ht="24" customHeight="1" x14ac:dyDescent="0.2">
      <c r="A430" s="141">
        <v>163333</v>
      </c>
      <c r="B430" s="177" t="s">
        <v>787</v>
      </c>
      <c r="C430" s="177"/>
      <c r="D430" s="177"/>
      <c r="E430" s="34" t="s">
        <v>481</v>
      </c>
      <c r="F430" s="97">
        <v>617.62</v>
      </c>
      <c r="G430" s="148">
        <f t="shared" si="366"/>
        <v>539.18226000000004</v>
      </c>
      <c r="H430" s="148">
        <f t="shared" si="367"/>
        <v>501.63096400000001</v>
      </c>
      <c r="I430" s="148">
        <f t="shared" si="368"/>
        <v>467.47657800000002</v>
      </c>
      <c r="J430" s="148">
        <f t="shared" si="369"/>
        <v>464.07966799999997</v>
      </c>
      <c r="K430" s="148">
        <f t="shared" si="370"/>
        <v>460.74451999999997</v>
      </c>
      <c r="L430"/>
    </row>
    <row r="431" spans="1:12" ht="24" customHeight="1" x14ac:dyDescent="0.2">
      <c r="A431" s="141">
        <v>163123</v>
      </c>
      <c r="B431" s="177" t="s">
        <v>734</v>
      </c>
      <c r="C431" s="177"/>
      <c r="D431" s="177"/>
      <c r="E431" s="34" t="s">
        <v>481</v>
      </c>
      <c r="F431" s="97">
        <v>611.84</v>
      </c>
      <c r="G431" s="139">
        <f t="shared" si="331"/>
        <v>534.13632000000007</v>
      </c>
      <c r="H431" s="139">
        <f t="shared" si="332"/>
        <v>496.93644800000004</v>
      </c>
      <c r="I431" s="139">
        <f t="shared" si="333"/>
        <v>463.101696</v>
      </c>
      <c r="J431" s="139">
        <f t="shared" si="334"/>
        <v>459.73657600000001</v>
      </c>
      <c r="K431" s="139">
        <f t="shared" si="335"/>
        <v>456.43263999999999</v>
      </c>
      <c r="L431"/>
    </row>
    <row r="432" spans="1:12" ht="24" customHeight="1" x14ac:dyDescent="0.2">
      <c r="A432" s="141">
        <v>163133</v>
      </c>
      <c r="B432" s="177" t="s">
        <v>737</v>
      </c>
      <c r="C432" s="177"/>
      <c r="D432" s="177"/>
      <c r="E432" s="34" t="s">
        <v>481</v>
      </c>
      <c r="F432" s="97">
        <v>611.84</v>
      </c>
      <c r="G432" s="139">
        <f t="shared" si="331"/>
        <v>534.13632000000007</v>
      </c>
      <c r="H432" s="139">
        <f t="shared" si="332"/>
        <v>496.93644800000004</v>
      </c>
      <c r="I432" s="139">
        <f t="shared" si="333"/>
        <v>463.101696</v>
      </c>
      <c r="J432" s="139">
        <f t="shared" si="334"/>
        <v>459.73657600000001</v>
      </c>
      <c r="K432" s="139">
        <f t="shared" si="335"/>
        <v>456.43263999999999</v>
      </c>
      <c r="L432"/>
    </row>
    <row r="433" spans="1:12" ht="24" customHeight="1" x14ac:dyDescent="0.2">
      <c r="A433" s="32">
        <v>162823</v>
      </c>
      <c r="B433" s="177" t="s">
        <v>760</v>
      </c>
      <c r="C433" s="177"/>
      <c r="D433" s="177"/>
      <c r="E433" s="34" t="s">
        <v>481</v>
      </c>
      <c r="F433" s="98">
        <v>667.1</v>
      </c>
      <c r="G433" s="40">
        <f t="shared" ref="G433:G434" si="371">SUM(F433-0.127*F433)</f>
        <v>582.37830000000008</v>
      </c>
      <c r="H433" s="40">
        <f t="shared" ref="H433:H434" si="372">SUM(F433-0.1878*F433)</f>
        <v>541.81862000000001</v>
      </c>
      <c r="I433" s="40">
        <f t="shared" ref="I433:I434" si="373">SUM(F433-0.2431*F433)</f>
        <v>504.92799000000002</v>
      </c>
      <c r="J433" s="40">
        <f t="shared" ref="J433:J434" si="374">SUM(F433-0.2486*F433)</f>
        <v>501.25894000000005</v>
      </c>
      <c r="K433" s="40">
        <f t="shared" ref="K433:K434" si="375">SUM(F433-0.254*F433)</f>
        <v>497.65660000000003</v>
      </c>
      <c r="L433"/>
    </row>
    <row r="434" spans="1:12" ht="24" customHeight="1" x14ac:dyDescent="0.2">
      <c r="A434" s="32">
        <v>162833</v>
      </c>
      <c r="B434" s="177" t="s">
        <v>761</v>
      </c>
      <c r="C434" s="177"/>
      <c r="D434" s="177"/>
      <c r="E434" s="34" t="s">
        <v>481</v>
      </c>
      <c r="F434" s="98">
        <v>667.1</v>
      </c>
      <c r="G434" s="40">
        <f t="shared" si="371"/>
        <v>582.37830000000008</v>
      </c>
      <c r="H434" s="40">
        <f t="shared" si="372"/>
        <v>541.81862000000001</v>
      </c>
      <c r="I434" s="40">
        <f t="shared" si="373"/>
        <v>504.92799000000002</v>
      </c>
      <c r="J434" s="40">
        <f t="shared" si="374"/>
        <v>501.25894000000005</v>
      </c>
      <c r="K434" s="40">
        <f t="shared" si="375"/>
        <v>497.65660000000003</v>
      </c>
      <c r="L434"/>
    </row>
    <row r="435" spans="1:12" ht="24" customHeight="1" x14ac:dyDescent="0.2">
      <c r="A435" s="141">
        <v>160623</v>
      </c>
      <c r="B435" s="177" t="s">
        <v>741</v>
      </c>
      <c r="C435" s="177"/>
      <c r="D435" s="177"/>
      <c r="E435" s="24" t="s">
        <v>7</v>
      </c>
      <c r="F435" s="97">
        <v>681.5</v>
      </c>
      <c r="G435" s="139">
        <f t="shared" si="331"/>
        <v>594.94949999999994</v>
      </c>
      <c r="H435" s="139">
        <f t="shared" si="332"/>
        <v>553.51430000000005</v>
      </c>
      <c r="I435" s="139">
        <f t="shared" si="333"/>
        <v>515.82735000000002</v>
      </c>
      <c r="J435" s="139">
        <f t="shared" si="334"/>
        <v>512.07910000000004</v>
      </c>
      <c r="K435" s="139">
        <f t="shared" si="335"/>
        <v>508.399</v>
      </c>
      <c r="L435"/>
    </row>
    <row r="436" spans="1:12" ht="24" customHeight="1" x14ac:dyDescent="0.2">
      <c r="A436" s="141">
        <v>160633</v>
      </c>
      <c r="B436" s="177" t="s">
        <v>742</v>
      </c>
      <c r="C436" s="177"/>
      <c r="D436" s="177"/>
      <c r="E436" s="24" t="s">
        <v>7</v>
      </c>
      <c r="F436" s="97">
        <v>681.5</v>
      </c>
      <c r="G436" s="139">
        <f t="shared" si="331"/>
        <v>594.94949999999994</v>
      </c>
      <c r="H436" s="139">
        <f t="shared" si="332"/>
        <v>553.51430000000005</v>
      </c>
      <c r="I436" s="139">
        <f t="shared" si="333"/>
        <v>515.82735000000002</v>
      </c>
      <c r="J436" s="139">
        <f t="shared" si="334"/>
        <v>512.07910000000004</v>
      </c>
      <c r="K436" s="139">
        <f t="shared" si="335"/>
        <v>508.399</v>
      </c>
      <c r="L436"/>
    </row>
    <row r="437" spans="1:12" ht="24" customHeight="1" x14ac:dyDescent="0.2">
      <c r="A437" s="143">
        <v>161331523</v>
      </c>
      <c r="B437" s="177" t="s">
        <v>734</v>
      </c>
      <c r="C437" s="177"/>
      <c r="D437" s="177"/>
      <c r="E437" s="24" t="s">
        <v>7</v>
      </c>
      <c r="F437" s="97">
        <v>678.2</v>
      </c>
      <c r="G437" s="139">
        <f t="shared" si="331"/>
        <v>592.06860000000006</v>
      </c>
      <c r="H437" s="139">
        <f t="shared" si="332"/>
        <v>550.83404000000007</v>
      </c>
      <c r="I437" s="139">
        <f t="shared" si="333"/>
        <v>513.32958000000008</v>
      </c>
      <c r="J437" s="139">
        <f t="shared" si="334"/>
        <v>509.59948000000009</v>
      </c>
      <c r="K437" s="139">
        <f t="shared" si="335"/>
        <v>505.93720000000002</v>
      </c>
      <c r="L437"/>
    </row>
    <row r="438" spans="1:12" ht="24" customHeight="1" x14ac:dyDescent="0.2">
      <c r="A438" s="143">
        <v>161331533</v>
      </c>
      <c r="B438" s="177" t="s">
        <v>737</v>
      </c>
      <c r="C438" s="177"/>
      <c r="D438" s="177"/>
      <c r="E438" s="24" t="s">
        <v>7</v>
      </c>
      <c r="F438" s="97">
        <v>678.2</v>
      </c>
      <c r="G438" s="139">
        <f t="shared" si="331"/>
        <v>592.06860000000006</v>
      </c>
      <c r="H438" s="139">
        <f t="shared" si="332"/>
        <v>550.83404000000007</v>
      </c>
      <c r="I438" s="139">
        <f t="shared" si="333"/>
        <v>513.32958000000008</v>
      </c>
      <c r="J438" s="139">
        <f t="shared" si="334"/>
        <v>509.59948000000009</v>
      </c>
      <c r="K438" s="139">
        <f t="shared" si="335"/>
        <v>505.93720000000002</v>
      </c>
      <c r="L438"/>
    </row>
    <row r="439" spans="1:12" ht="24" customHeight="1" x14ac:dyDescent="0.2">
      <c r="A439" s="141">
        <v>163623</v>
      </c>
      <c r="B439" s="172" t="s">
        <v>735</v>
      </c>
      <c r="C439" s="172"/>
      <c r="D439" s="172"/>
      <c r="E439" s="23" t="s">
        <v>482</v>
      </c>
      <c r="F439" s="98">
        <v>896.94</v>
      </c>
      <c r="G439" s="40">
        <f t="shared" si="331"/>
        <v>783.02862000000005</v>
      </c>
      <c r="H439" s="40">
        <f t="shared" si="332"/>
        <v>728.49466800000005</v>
      </c>
      <c r="I439" s="40">
        <f t="shared" si="333"/>
        <v>678.89388600000007</v>
      </c>
      <c r="J439" s="40">
        <f t="shared" si="334"/>
        <v>673.96071600000005</v>
      </c>
      <c r="K439" s="40">
        <f t="shared" si="335"/>
        <v>669.11724000000004</v>
      </c>
      <c r="L439"/>
    </row>
    <row r="440" spans="1:12" ht="24" customHeight="1" x14ac:dyDescent="0.2">
      <c r="A440" s="141">
        <v>163633</v>
      </c>
      <c r="B440" s="172" t="s">
        <v>736</v>
      </c>
      <c r="C440" s="172"/>
      <c r="D440" s="172"/>
      <c r="E440" s="23" t="s">
        <v>482</v>
      </c>
      <c r="F440" s="98">
        <v>896.94</v>
      </c>
      <c r="G440" s="40">
        <f t="shared" si="331"/>
        <v>783.02862000000005</v>
      </c>
      <c r="H440" s="40">
        <f t="shared" si="332"/>
        <v>728.49466800000005</v>
      </c>
      <c r="I440" s="40">
        <f t="shared" si="333"/>
        <v>678.89388600000007</v>
      </c>
      <c r="J440" s="40">
        <f t="shared" si="334"/>
        <v>673.96071600000005</v>
      </c>
      <c r="K440" s="40">
        <f t="shared" si="335"/>
        <v>669.11724000000004</v>
      </c>
      <c r="L440"/>
    </row>
    <row r="441" spans="1:12" ht="24" customHeight="1" x14ac:dyDescent="0.2">
      <c r="A441" s="141">
        <v>16128223</v>
      </c>
      <c r="B441" s="172" t="s">
        <v>797</v>
      </c>
      <c r="C441" s="172"/>
      <c r="D441" s="172"/>
      <c r="E441" s="24" t="s">
        <v>7</v>
      </c>
      <c r="F441" s="98">
        <v>1366.26</v>
      </c>
      <c r="G441" s="40">
        <f t="shared" ref="G441:G442" si="376">SUM(F441-0.127*F441)</f>
        <v>1192.7449799999999</v>
      </c>
      <c r="H441" s="40">
        <f t="shared" ref="H441:H442" si="377">SUM(F441-0.1878*F441)</f>
        <v>1109.6763719999999</v>
      </c>
      <c r="I441" s="40">
        <f t="shared" ref="I441:I442" si="378">SUM(F441-0.2431*F441)</f>
        <v>1034.122194</v>
      </c>
      <c r="J441" s="40">
        <f t="shared" ref="J441:J442" si="379">SUM(F441-0.2486*F441)</f>
        <v>1026.6077640000001</v>
      </c>
      <c r="K441" s="40">
        <f t="shared" ref="K441:K442" si="380">SUM(F441-0.254*F441)</f>
        <v>1019.22996</v>
      </c>
      <c r="L441"/>
    </row>
    <row r="442" spans="1:12" ht="24" customHeight="1" x14ac:dyDescent="0.2">
      <c r="A442" s="141">
        <v>16128233</v>
      </c>
      <c r="B442" s="172" t="s">
        <v>796</v>
      </c>
      <c r="C442" s="172"/>
      <c r="D442" s="172"/>
      <c r="E442" s="24" t="s">
        <v>7</v>
      </c>
      <c r="F442" s="98">
        <v>1366.26</v>
      </c>
      <c r="G442" s="40">
        <f t="shared" si="376"/>
        <v>1192.7449799999999</v>
      </c>
      <c r="H442" s="40">
        <f t="shared" si="377"/>
        <v>1109.6763719999999</v>
      </c>
      <c r="I442" s="40">
        <f t="shared" si="378"/>
        <v>1034.122194</v>
      </c>
      <c r="J442" s="40">
        <f t="shared" si="379"/>
        <v>1026.6077640000001</v>
      </c>
      <c r="K442" s="40">
        <f t="shared" si="380"/>
        <v>1019.22996</v>
      </c>
      <c r="L442"/>
    </row>
    <row r="443" spans="1:12" ht="24" customHeight="1" x14ac:dyDescent="0.2">
      <c r="A443" s="141">
        <v>167523</v>
      </c>
      <c r="B443" s="172" t="s">
        <v>743</v>
      </c>
      <c r="C443" s="172"/>
      <c r="D443" s="172"/>
      <c r="E443" s="23" t="s">
        <v>482</v>
      </c>
      <c r="F443" s="98">
        <v>941.46</v>
      </c>
      <c r="G443" s="40">
        <f t="shared" si="331"/>
        <v>821.89458000000002</v>
      </c>
      <c r="H443" s="40">
        <f t="shared" si="332"/>
        <v>764.65381200000002</v>
      </c>
      <c r="I443" s="40">
        <f t="shared" si="333"/>
        <v>712.59107400000005</v>
      </c>
      <c r="J443" s="40">
        <f t="shared" si="334"/>
        <v>707.41304400000001</v>
      </c>
      <c r="K443" s="40">
        <f t="shared" si="335"/>
        <v>702.32916</v>
      </c>
      <c r="L443"/>
    </row>
    <row r="444" spans="1:12" ht="24" customHeight="1" x14ac:dyDescent="0.2">
      <c r="A444" s="141">
        <v>167533</v>
      </c>
      <c r="B444" s="172" t="s">
        <v>744</v>
      </c>
      <c r="C444" s="172"/>
      <c r="D444" s="172"/>
      <c r="E444" s="23" t="s">
        <v>482</v>
      </c>
      <c r="F444" s="98">
        <v>941.46</v>
      </c>
      <c r="G444" s="40">
        <f t="shared" si="331"/>
        <v>821.89458000000002</v>
      </c>
      <c r="H444" s="40">
        <f t="shared" si="332"/>
        <v>764.65381200000002</v>
      </c>
      <c r="I444" s="40">
        <f t="shared" si="333"/>
        <v>712.59107400000005</v>
      </c>
      <c r="J444" s="40">
        <f t="shared" si="334"/>
        <v>707.41304400000001</v>
      </c>
      <c r="K444" s="40">
        <f t="shared" si="335"/>
        <v>702.32916</v>
      </c>
      <c r="L444"/>
    </row>
    <row r="445" spans="1:12" ht="24" customHeight="1" x14ac:dyDescent="0.2">
      <c r="A445" s="141">
        <v>167523</v>
      </c>
      <c r="B445" s="172" t="s">
        <v>780</v>
      </c>
      <c r="C445" s="172"/>
      <c r="D445" s="172"/>
      <c r="E445" s="24" t="s">
        <v>456</v>
      </c>
      <c r="F445" s="98">
        <v>1115.51</v>
      </c>
      <c r="G445" s="40">
        <f t="shared" ref="G445:G447" si="381">SUM(F445-0.127*F445)</f>
        <v>973.84023000000002</v>
      </c>
      <c r="H445" s="40">
        <f t="shared" ref="H445:H447" si="382">SUM(F445-0.1878*F445)</f>
        <v>906.01722199999995</v>
      </c>
      <c r="I445" s="40">
        <f t="shared" ref="I445:I447" si="383">SUM(F445-0.2431*F445)</f>
        <v>844.329519</v>
      </c>
      <c r="J445" s="40">
        <f t="shared" ref="J445:J447" si="384">SUM(F445-0.2486*F445)</f>
        <v>838.19421399999999</v>
      </c>
      <c r="K445" s="40">
        <f t="shared" ref="K445:K447" si="385">SUM(F445-0.254*F445)</f>
        <v>832.17046000000005</v>
      </c>
      <c r="L445"/>
    </row>
    <row r="446" spans="1:12" ht="24" customHeight="1" x14ac:dyDescent="0.2">
      <c r="A446" s="141">
        <v>167533</v>
      </c>
      <c r="B446" s="172" t="s">
        <v>781</v>
      </c>
      <c r="C446" s="172"/>
      <c r="D446" s="172"/>
      <c r="E446" s="24" t="s">
        <v>456</v>
      </c>
      <c r="F446" s="98">
        <v>1115.51</v>
      </c>
      <c r="G446" s="40">
        <f t="shared" si="381"/>
        <v>973.84023000000002</v>
      </c>
      <c r="H446" s="40">
        <f t="shared" si="382"/>
        <v>906.01722199999995</v>
      </c>
      <c r="I446" s="40">
        <f t="shared" si="383"/>
        <v>844.329519</v>
      </c>
      <c r="J446" s="40">
        <f t="shared" si="384"/>
        <v>838.19421399999999</v>
      </c>
      <c r="K446" s="40">
        <f t="shared" si="385"/>
        <v>832.17046000000005</v>
      </c>
      <c r="L446"/>
    </row>
    <row r="447" spans="1:12" ht="24" customHeight="1" x14ac:dyDescent="0.2">
      <c r="A447" s="150">
        <v>5550002523</v>
      </c>
      <c r="B447" s="172" t="s">
        <v>789</v>
      </c>
      <c r="C447" s="172"/>
      <c r="D447" s="172"/>
      <c r="E447" s="24" t="s">
        <v>7</v>
      </c>
      <c r="F447" s="98">
        <v>947.7</v>
      </c>
      <c r="G447" s="40">
        <f t="shared" si="381"/>
        <v>827.34210000000007</v>
      </c>
      <c r="H447" s="40">
        <f t="shared" si="382"/>
        <v>769.72194000000002</v>
      </c>
      <c r="I447" s="40">
        <f t="shared" si="383"/>
        <v>717.31412999999998</v>
      </c>
      <c r="J447" s="40">
        <f t="shared" si="384"/>
        <v>712.10178000000008</v>
      </c>
      <c r="K447" s="40">
        <f t="shared" si="385"/>
        <v>706.9842000000001</v>
      </c>
      <c r="L447"/>
    </row>
    <row r="448" spans="1:12" ht="24" customHeight="1" x14ac:dyDescent="0.2">
      <c r="A448" s="150">
        <v>5550002533</v>
      </c>
      <c r="B448" s="172" t="s">
        <v>788</v>
      </c>
      <c r="C448" s="172"/>
      <c r="D448" s="172"/>
      <c r="E448" s="24" t="s">
        <v>7</v>
      </c>
      <c r="F448" s="98">
        <v>947.7</v>
      </c>
      <c r="G448" s="40">
        <f t="shared" ref="G448:G449" si="386">SUM(F448-0.127*F448)</f>
        <v>827.34210000000007</v>
      </c>
      <c r="H448" s="40">
        <f t="shared" ref="H448:H449" si="387">SUM(F448-0.1878*F448)</f>
        <v>769.72194000000002</v>
      </c>
      <c r="I448" s="40">
        <f t="shared" ref="I448:I449" si="388">SUM(F448-0.2431*F448)</f>
        <v>717.31412999999998</v>
      </c>
      <c r="J448" s="40">
        <f t="shared" ref="J448:J449" si="389">SUM(F448-0.2486*F448)</f>
        <v>712.10178000000008</v>
      </c>
      <c r="K448" s="40">
        <f t="shared" ref="K448:K449" si="390">SUM(F448-0.254*F448)</f>
        <v>706.9842000000001</v>
      </c>
      <c r="L448"/>
    </row>
    <row r="449" spans="1:12" ht="24" customHeight="1" x14ac:dyDescent="0.2">
      <c r="A449" s="149">
        <v>1603523</v>
      </c>
      <c r="B449" s="172" t="s">
        <v>792</v>
      </c>
      <c r="C449" s="172"/>
      <c r="D449" s="172"/>
      <c r="E449" s="23" t="s">
        <v>482</v>
      </c>
      <c r="F449" s="98">
        <v>861.12</v>
      </c>
      <c r="G449" s="40">
        <f t="shared" si="386"/>
        <v>751.75775999999996</v>
      </c>
      <c r="H449" s="40">
        <f t="shared" si="387"/>
        <v>699.40166399999998</v>
      </c>
      <c r="I449" s="40">
        <f t="shared" si="388"/>
        <v>651.78172799999993</v>
      </c>
      <c r="J449" s="40">
        <f t="shared" si="389"/>
        <v>647.045568</v>
      </c>
      <c r="K449" s="40">
        <f t="shared" si="390"/>
        <v>642.39552000000003</v>
      </c>
      <c r="L449"/>
    </row>
    <row r="450" spans="1:12" ht="24" customHeight="1" x14ac:dyDescent="0.2">
      <c r="A450" s="149">
        <v>1603533</v>
      </c>
      <c r="B450" s="172" t="s">
        <v>793</v>
      </c>
      <c r="C450" s="172"/>
      <c r="D450" s="172"/>
      <c r="E450" s="23" t="s">
        <v>482</v>
      </c>
      <c r="F450" s="98">
        <v>861.12</v>
      </c>
      <c r="G450" s="40">
        <f t="shared" ref="G450:G451" si="391">SUM(F450-0.127*F450)</f>
        <v>751.75775999999996</v>
      </c>
      <c r="H450" s="40">
        <f t="shared" ref="H450:H451" si="392">SUM(F450-0.1878*F450)</f>
        <v>699.40166399999998</v>
      </c>
      <c r="I450" s="40">
        <f t="shared" ref="I450:I451" si="393">SUM(F450-0.2431*F450)</f>
        <v>651.78172799999993</v>
      </c>
      <c r="J450" s="40">
        <f t="shared" ref="J450:J451" si="394">SUM(F450-0.2486*F450)</f>
        <v>647.045568</v>
      </c>
      <c r="K450" s="40">
        <f t="shared" ref="K450:K451" si="395">SUM(F450-0.254*F450)</f>
        <v>642.39552000000003</v>
      </c>
      <c r="L450"/>
    </row>
    <row r="451" spans="1:12" ht="24" customHeight="1" x14ac:dyDescent="0.2">
      <c r="A451" s="150">
        <v>3399166523</v>
      </c>
      <c r="B451" s="172" t="s">
        <v>792</v>
      </c>
      <c r="C451" s="172"/>
      <c r="D451" s="172"/>
      <c r="E451" s="23" t="s">
        <v>482</v>
      </c>
      <c r="F451" s="98">
        <v>848.42</v>
      </c>
      <c r="G451" s="40">
        <f t="shared" si="391"/>
        <v>740.67066</v>
      </c>
      <c r="H451" s="40">
        <f t="shared" si="392"/>
        <v>689.086724</v>
      </c>
      <c r="I451" s="40">
        <f t="shared" si="393"/>
        <v>642.16909799999996</v>
      </c>
      <c r="J451" s="40">
        <f t="shared" si="394"/>
        <v>637.50278800000001</v>
      </c>
      <c r="K451" s="40">
        <f t="shared" si="395"/>
        <v>632.92131999999992</v>
      </c>
      <c r="L451"/>
    </row>
    <row r="452" spans="1:12" ht="24" customHeight="1" x14ac:dyDescent="0.2">
      <c r="A452" s="150">
        <v>3399166533</v>
      </c>
      <c r="B452" s="172" t="s">
        <v>793</v>
      </c>
      <c r="C452" s="172"/>
      <c r="D452" s="172"/>
      <c r="E452" s="23" t="s">
        <v>482</v>
      </c>
      <c r="F452" s="98">
        <v>848.42</v>
      </c>
      <c r="G452" s="40">
        <f t="shared" ref="G452" si="396">SUM(F452-0.127*F452)</f>
        <v>740.67066</v>
      </c>
      <c r="H452" s="40">
        <f t="shared" ref="H452" si="397">SUM(F452-0.1878*F452)</f>
        <v>689.086724</v>
      </c>
      <c r="I452" s="40">
        <f t="shared" ref="I452" si="398">SUM(F452-0.2431*F452)</f>
        <v>642.16909799999996</v>
      </c>
      <c r="J452" s="40">
        <f t="shared" ref="J452" si="399">SUM(F452-0.2486*F452)</f>
        <v>637.50278800000001</v>
      </c>
      <c r="K452" s="40">
        <f t="shared" ref="K452" si="400">SUM(F452-0.254*F452)</f>
        <v>632.92131999999992</v>
      </c>
      <c r="L452"/>
    </row>
    <row r="453" spans="1:12" ht="24" customHeight="1" x14ac:dyDescent="0.2">
      <c r="F453" s="83"/>
      <c r="G453" s="83"/>
      <c r="H453" s="83"/>
      <c r="I453" s="83"/>
      <c r="J453" s="83"/>
      <c r="K453" s="83"/>
      <c r="L453"/>
    </row>
    <row r="454" spans="1:12" ht="24" customHeight="1" x14ac:dyDescent="0.2">
      <c r="F454" s="83"/>
      <c r="G454" s="83"/>
      <c r="H454" s="83"/>
      <c r="I454" s="83"/>
      <c r="J454" s="83"/>
      <c r="K454" s="83"/>
      <c r="L454"/>
    </row>
    <row r="455" spans="1:12" ht="24" customHeight="1" x14ac:dyDescent="0.2">
      <c r="F455" s="83"/>
      <c r="G455" s="83"/>
      <c r="H455" s="83"/>
      <c r="I455" s="83"/>
      <c r="J455" s="83"/>
      <c r="K455" s="83"/>
      <c r="L455"/>
    </row>
    <row r="456" spans="1:12" ht="24" customHeight="1" x14ac:dyDescent="0.2">
      <c r="F456" s="83"/>
      <c r="G456" s="83"/>
      <c r="H456" s="83"/>
      <c r="I456" s="83"/>
      <c r="J456" s="83"/>
      <c r="K456" s="83"/>
      <c r="L456"/>
    </row>
    <row r="457" spans="1:12" ht="24" customHeight="1" x14ac:dyDescent="0.2">
      <c r="F457" s="83"/>
      <c r="G457" s="83"/>
      <c r="H457" s="83"/>
      <c r="I457" s="83"/>
      <c r="J457" s="83"/>
      <c r="K457" s="83"/>
      <c r="L457"/>
    </row>
    <row r="458" spans="1:12" ht="24" customHeight="1" x14ac:dyDescent="0.2">
      <c r="F458" s="83"/>
      <c r="G458" s="83"/>
      <c r="H458" s="83"/>
      <c r="I458" s="83"/>
      <c r="J458" s="83"/>
      <c r="K458" s="83"/>
      <c r="L458"/>
    </row>
    <row r="459" spans="1:12" ht="24" customHeight="1" x14ac:dyDescent="0.2">
      <c r="F459" s="83"/>
      <c r="G459" s="83"/>
      <c r="H459" s="83"/>
      <c r="I459" s="83"/>
      <c r="J459" s="83"/>
      <c r="K459" s="83"/>
      <c r="L459"/>
    </row>
    <row r="460" spans="1:12" ht="24" customHeight="1" x14ac:dyDescent="0.2">
      <c r="F460" s="83"/>
      <c r="G460" s="83"/>
      <c r="H460" s="83"/>
      <c r="I460" s="83"/>
      <c r="J460" s="83"/>
      <c r="K460" s="83"/>
      <c r="L460"/>
    </row>
    <row r="461" spans="1:12" ht="24" customHeight="1" x14ac:dyDescent="0.2">
      <c r="F461" s="83"/>
      <c r="G461" s="83"/>
      <c r="H461" s="83"/>
      <c r="I461" s="83"/>
      <c r="J461" s="83"/>
      <c r="K461" s="83"/>
      <c r="L461"/>
    </row>
    <row r="462" spans="1:12" ht="24" customHeight="1" x14ac:dyDescent="0.2">
      <c r="F462" s="83"/>
      <c r="G462" s="83"/>
      <c r="H462" s="83"/>
      <c r="I462" s="83"/>
      <c r="J462" s="83"/>
      <c r="K462" s="83"/>
      <c r="L462"/>
    </row>
    <row r="463" spans="1:12" ht="24" customHeight="1" x14ac:dyDescent="0.2">
      <c r="F463" s="83"/>
      <c r="G463" s="83"/>
      <c r="H463" s="83"/>
      <c r="I463" s="83"/>
      <c r="J463" s="83"/>
      <c r="K463" s="83"/>
      <c r="L463"/>
    </row>
    <row r="464" spans="1:12" ht="24" customHeight="1" x14ac:dyDescent="0.2">
      <c r="F464" s="83"/>
      <c r="G464" s="83"/>
      <c r="H464" s="83"/>
      <c r="I464" s="83"/>
      <c r="J464" s="83"/>
      <c r="K464" s="83"/>
      <c r="L464"/>
    </row>
    <row r="465" spans="1:12" ht="24" customHeight="1" x14ac:dyDescent="0.2">
      <c r="F465" s="83"/>
      <c r="G465" s="83"/>
      <c r="H465" s="83"/>
      <c r="I465" s="83"/>
      <c r="J465" s="83"/>
      <c r="K465" s="83"/>
      <c r="L465"/>
    </row>
    <row r="466" spans="1:12" ht="24" customHeight="1" x14ac:dyDescent="0.2">
      <c r="A466"/>
      <c r="F466" s="83"/>
      <c r="G466" s="83"/>
      <c r="H466" s="83"/>
      <c r="I466" s="83"/>
      <c r="J466" s="83"/>
      <c r="K466" s="83"/>
      <c r="L466"/>
    </row>
    <row r="467" spans="1:12" ht="24" customHeight="1" x14ac:dyDescent="0.2">
      <c r="A467"/>
      <c r="F467" s="83"/>
      <c r="G467" s="83"/>
      <c r="H467" s="83"/>
      <c r="I467" s="83"/>
      <c r="J467" s="83"/>
      <c r="K467" s="83"/>
      <c r="L467"/>
    </row>
    <row r="468" spans="1:12" ht="24" customHeight="1" x14ac:dyDescent="0.2">
      <c r="A468"/>
      <c r="F468" s="83"/>
      <c r="G468" s="83"/>
      <c r="H468" s="83"/>
      <c r="I468" s="83"/>
      <c r="J468" s="83"/>
      <c r="K468" s="83"/>
      <c r="L468"/>
    </row>
    <row r="469" spans="1:12" ht="24" customHeight="1" x14ac:dyDescent="0.2">
      <c r="A469"/>
      <c r="F469" s="83"/>
      <c r="G469" s="83"/>
      <c r="H469" s="83"/>
      <c r="I469" s="83"/>
      <c r="J469" s="83"/>
      <c r="K469" s="83"/>
      <c r="L469"/>
    </row>
    <row r="470" spans="1:12" ht="24" customHeight="1" x14ac:dyDescent="0.2">
      <c r="A470"/>
      <c r="F470" s="83"/>
      <c r="G470" s="83"/>
      <c r="H470" s="83"/>
      <c r="I470" s="83"/>
      <c r="J470" s="83"/>
      <c r="K470" s="83"/>
      <c r="L470"/>
    </row>
    <row r="471" spans="1:12" ht="24" customHeight="1" x14ac:dyDescent="0.2">
      <c r="A471"/>
      <c r="F471" s="83"/>
      <c r="G471" s="83"/>
      <c r="H471" s="83"/>
      <c r="I471" s="83"/>
      <c r="J471" s="83"/>
      <c r="K471" s="83"/>
      <c r="L471"/>
    </row>
    <row r="472" spans="1:12" ht="24" customHeight="1" x14ac:dyDescent="0.2">
      <c r="A472"/>
      <c r="F472" s="83"/>
      <c r="G472" s="83"/>
      <c r="H472" s="83"/>
      <c r="I472" s="83"/>
      <c r="J472" s="83"/>
      <c r="K472" s="83"/>
      <c r="L472"/>
    </row>
    <row r="473" spans="1:12" ht="24" customHeight="1" x14ac:dyDescent="0.2">
      <c r="A473"/>
      <c r="F473" s="83"/>
      <c r="G473" s="83"/>
      <c r="H473" s="83"/>
      <c r="I473" s="83"/>
      <c r="J473" s="83"/>
      <c r="K473" s="83"/>
      <c r="L473"/>
    </row>
    <row r="474" spans="1:12" ht="24" customHeight="1" x14ac:dyDescent="0.2">
      <c r="A474"/>
      <c r="F474" s="83"/>
      <c r="G474" s="83"/>
      <c r="H474" s="83"/>
      <c r="I474" s="83"/>
      <c r="J474" s="83"/>
      <c r="K474" s="83"/>
      <c r="L474"/>
    </row>
    <row r="475" spans="1:12" ht="24" customHeight="1" x14ac:dyDescent="0.2">
      <c r="A475"/>
      <c r="F475" s="83"/>
      <c r="G475" s="83"/>
      <c r="H475" s="83"/>
      <c r="I475" s="83"/>
      <c r="J475" s="83"/>
      <c r="K475" s="83"/>
      <c r="L475"/>
    </row>
    <row r="476" spans="1:12" ht="24" customHeight="1" x14ac:dyDescent="0.2">
      <c r="A476"/>
      <c r="F476" s="83"/>
      <c r="G476" s="83"/>
      <c r="H476" s="83"/>
      <c r="I476" s="83"/>
      <c r="J476" s="83"/>
      <c r="K476" s="83"/>
      <c r="L476"/>
    </row>
    <row r="477" spans="1:12" ht="24" customHeight="1" x14ac:dyDescent="0.2">
      <c r="A477"/>
      <c r="F477" s="83"/>
      <c r="G477" s="83"/>
      <c r="H477" s="83"/>
      <c r="I477" s="83"/>
      <c r="J477" s="83"/>
      <c r="K477" s="83"/>
      <c r="L477"/>
    </row>
    <row r="478" spans="1:12" ht="24" customHeight="1" x14ac:dyDescent="0.2">
      <c r="A478"/>
      <c r="F478" s="83"/>
      <c r="G478" s="83"/>
      <c r="H478" s="83"/>
      <c r="I478" s="83"/>
      <c r="J478" s="83"/>
      <c r="K478" s="83"/>
      <c r="L478"/>
    </row>
    <row r="479" spans="1:12" ht="24" customHeight="1" x14ac:dyDescent="0.2">
      <c r="A479"/>
      <c r="F479" s="83"/>
      <c r="G479" s="83"/>
      <c r="H479" s="83"/>
      <c r="I479" s="83"/>
      <c r="J479" s="83"/>
      <c r="K479" s="83"/>
      <c r="L479"/>
    </row>
    <row r="480" spans="1:12" ht="24" customHeight="1" x14ac:dyDescent="0.2">
      <c r="A480"/>
      <c r="F480" s="83"/>
      <c r="G480" s="83"/>
      <c r="H480" s="83"/>
      <c r="I480" s="83"/>
      <c r="J480" s="83"/>
      <c r="K480" s="83"/>
      <c r="L480"/>
    </row>
    <row r="481" spans="1:12" ht="24" customHeight="1" x14ac:dyDescent="0.2">
      <c r="A481"/>
      <c r="F481" s="83"/>
      <c r="G481" s="83"/>
      <c r="H481" s="83"/>
      <c r="I481" s="83"/>
      <c r="J481" s="83"/>
      <c r="K481" s="83"/>
      <c r="L481"/>
    </row>
    <row r="482" spans="1:12" ht="24" customHeight="1" x14ac:dyDescent="0.2">
      <c r="A482"/>
      <c r="F482" s="83"/>
      <c r="G482" s="83"/>
      <c r="H482" s="83"/>
      <c r="I482" s="83"/>
      <c r="J482" s="83"/>
      <c r="K482" s="83"/>
      <c r="L482"/>
    </row>
    <row r="483" spans="1:12" ht="24" customHeight="1" x14ac:dyDescent="0.2">
      <c r="A483"/>
      <c r="F483" s="83"/>
      <c r="G483" s="83"/>
      <c r="H483" s="83"/>
      <c r="I483" s="83"/>
      <c r="J483" s="83"/>
      <c r="K483" s="83"/>
      <c r="L483"/>
    </row>
    <row r="484" spans="1:12" ht="24" customHeight="1" x14ac:dyDescent="0.2">
      <c r="A484"/>
      <c r="F484" s="83"/>
      <c r="G484" s="83"/>
      <c r="H484" s="83"/>
      <c r="I484" s="83"/>
      <c r="J484" s="83"/>
      <c r="K484" s="83"/>
      <c r="L484"/>
    </row>
    <row r="485" spans="1:12" ht="24" customHeight="1" x14ac:dyDescent="0.2">
      <c r="A485"/>
      <c r="F485" s="83"/>
      <c r="G485" s="83"/>
      <c r="H485" s="83"/>
      <c r="I485" s="83"/>
      <c r="J485" s="83"/>
      <c r="K485" s="83"/>
      <c r="L485"/>
    </row>
    <row r="486" spans="1:12" ht="24" customHeight="1" x14ac:dyDescent="0.2">
      <c r="A486"/>
      <c r="F486" s="83"/>
      <c r="G486" s="83"/>
      <c r="H486" s="83"/>
      <c r="I486" s="83"/>
      <c r="J486" s="83"/>
      <c r="K486" s="83"/>
      <c r="L486"/>
    </row>
    <row r="487" spans="1:12" ht="24" customHeight="1" x14ac:dyDescent="0.2">
      <c r="A487"/>
      <c r="F487" s="83"/>
      <c r="G487" s="83"/>
      <c r="H487" s="83"/>
      <c r="I487" s="83"/>
      <c r="J487" s="83"/>
      <c r="K487" s="83"/>
      <c r="L487"/>
    </row>
    <row r="488" spans="1:12" ht="24" customHeight="1" x14ac:dyDescent="0.2">
      <c r="A488"/>
      <c r="F488" s="83"/>
      <c r="G488" s="83"/>
      <c r="H488" s="83"/>
      <c r="I488" s="83"/>
      <c r="J488" s="83"/>
      <c r="K488" s="83"/>
      <c r="L488"/>
    </row>
    <row r="489" spans="1:12" ht="24" customHeight="1" x14ac:dyDescent="0.2">
      <c r="A489"/>
      <c r="F489" s="83"/>
      <c r="G489" s="83"/>
      <c r="H489" s="83"/>
      <c r="I489" s="83"/>
      <c r="J489" s="83"/>
      <c r="K489" s="83"/>
      <c r="L489"/>
    </row>
    <row r="490" spans="1:12" ht="24" customHeight="1" x14ac:dyDescent="0.2">
      <c r="A490"/>
      <c r="F490" s="83"/>
      <c r="G490" s="83"/>
      <c r="H490" s="83"/>
      <c r="I490" s="83"/>
      <c r="J490" s="83"/>
      <c r="K490" s="83"/>
      <c r="L490"/>
    </row>
    <row r="491" spans="1:12" ht="24" customHeight="1" x14ac:dyDescent="0.2">
      <c r="A491"/>
      <c r="F491" s="83"/>
      <c r="G491" s="83"/>
      <c r="H491" s="83"/>
      <c r="I491" s="83"/>
      <c r="J491" s="83"/>
      <c r="K491" s="83"/>
      <c r="L491"/>
    </row>
    <row r="492" spans="1:12" ht="24" customHeight="1" x14ac:dyDescent="0.2">
      <c r="A492"/>
      <c r="F492" s="83"/>
      <c r="G492" s="83"/>
      <c r="H492" s="83"/>
      <c r="I492" s="83"/>
      <c r="J492" s="83"/>
      <c r="K492" s="83"/>
      <c r="L492"/>
    </row>
    <row r="493" spans="1:12" ht="24" customHeight="1" x14ac:dyDescent="0.2">
      <c r="A493"/>
      <c r="F493" s="83"/>
      <c r="G493" s="83"/>
      <c r="H493" s="83"/>
      <c r="I493" s="83"/>
      <c r="J493" s="83"/>
      <c r="K493" s="83"/>
      <c r="L493"/>
    </row>
    <row r="494" spans="1:12" ht="24" customHeight="1" x14ac:dyDescent="0.2">
      <c r="A494"/>
      <c r="F494" s="83"/>
      <c r="G494" s="83"/>
      <c r="H494" s="83"/>
      <c r="I494" s="83"/>
      <c r="J494" s="83"/>
      <c r="K494" s="83"/>
      <c r="L494"/>
    </row>
    <row r="495" spans="1:12" ht="24" customHeight="1" x14ac:dyDescent="0.2">
      <c r="A495"/>
      <c r="F495" s="83"/>
      <c r="G495" s="83"/>
      <c r="H495" s="83"/>
      <c r="I495" s="83"/>
      <c r="J495" s="83"/>
      <c r="K495" s="83"/>
      <c r="L495"/>
    </row>
    <row r="496" spans="1:12" ht="24" customHeight="1" x14ac:dyDescent="0.2">
      <c r="A496"/>
      <c r="F496" s="83"/>
      <c r="G496" s="83"/>
      <c r="H496" s="83"/>
      <c r="I496" s="83"/>
      <c r="J496" s="83"/>
      <c r="K496" s="83"/>
      <c r="L496"/>
    </row>
    <row r="497" spans="1:12" ht="24" customHeight="1" x14ac:dyDescent="0.2">
      <c r="A497"/>
      <c r="F497" s="83"/>
      <c r="G497" s="83"/>
      <c r="H497" s="83"/>
      <c r="I497" s="83"/>
      <c r="J497" s="83"/>
      <c r="K497" s="83"/>
      <c r="L497"/>
    </row>
    <row r="498" spans="1:12" ht="24" customHeight="1" x14ac:dyDescent="0.2">
      <c r="A498"/>
      <c r="F498" s="83"/>
      <c r="G498" s="83"/>
      <c r="H498" s="83"/>
      <c r="I498" s="83"/>
      <c r="J498" s="83"/>
      <c r="K498" s="83"/>
      <c r="L498"/>
    </row>
    <row r="499" spans="1:12" ht="24" customHeight="1" x14ac:dyDescent="0.2">
      <c r="A499"/>
      <c r="F499" s="83"/>
      <c r="G499" s="83"/>
      <c r="H499" s="83"/>
      <c r="I499" s="83"/>
      <c r="J499" s="83"/>
      <c r="K499" s="83"/>
      <c r="L499"/>
    </row>
    <row r="500" spans="1:12" ht="24" customHeight="1" x14ac:dyDescent="0.2">
      <c r="A500"/>
      <c r="F500" s="83"/>
      <c r="G500" s="83"/>
      <c r="H500" s="83"/>
      <c r="I500" s="83"/>
      <c r="J500" s="83"/>
      <c r="K500" s="83"/>
      <c r="L500"/>
    </row>
    <row r="501" spans="1:12" ht="24" customHeight="1" x14ac:dyDescent="0.2">
      <c r="A501"/>
      <c r="F501" s="83"/>
      <c r="G501" s="83"/>
      <c r="H501" s="83"/>
      <c r="I501" s="83"/>
      <c r="J501" s="83"/>
      <c r="K501" s="83"/>
      <c r="L501"/>
    </row>
    <row r="502" spans="1:12" ht="24" customHeight="1" x14ac:dyDescent="0.2">
      <c r="A502"/>
      <c r="F502" s="83"/>
      <c r="G502" s="83"/>
      <c r="H502" s="83"/>
      <c r="I502" s="83"/>
      <c r="J502" s="83"/>
      <c r="K502" s="83"/>
      <c r="L502"/>
    </row>
    <row r="503" spans="1:12" ht="24" customHeight="1" x14ac:dyDescent="0.2">
      <c r="A503"/>
      <c r="F503" s="83"/>
      <c r="G503" s="83"/>
      <c r="H503" s="83"/>
      <c r="I503" s="83"/>
      <c r="J503" s="83"/>
      <c r="K503" s="83"/>
      <c r="L503"/>
    </row>
    <row r="504" spans="1:12" ht="24" customHeight="1" x14ac:dyDescent="0.2">
      <c r="A504"/>
      <c r="F504" s="83"/>
      <c r="G504" s="83"/>
      <c r="H504" s="83"/>
      <c r="I504" s="83"/>
      <c r="J504" s="83"/>
      <c r="K504" s="83"/>
      <c r="L504"/>
    </row>
    <row r="505" spans="1:12" ht="24" customHeight="1" x14ac:dyDescent="0.2">
      <c r="A505"/>
      <c r="F505" s="83"/>
      <c r="G505" s="83"/>
      <c r="H505" s="83"/>
      <c r="I505" s="83"/>
      <c r="J505" s="83"/>
      <c r="K505" s="83"/>
      <c r="L505"/>
    </row>
    <row r="506" spans="1:12" ht="24" customHeight="1" x14ac:dyDescent="0.2">
      <c r="A506"/>
      <c r="F506" s="83"/>
      <c r="G506" s="83"/>
      <c r="H506" s="83"/>
      <c r="I506" s="83"/>
      <c r="J506" s="83"/>
      <c r="K506" s="83"/>
      <c r="L506"/>
    </row>
    <row r="507" spans="1:12" ht="24" customHeight="1" x14ac:dyDescent="0.2">
      <c r="A507"/>
      <c r="F507" s="83"/>
      <c r="G507" s="83"/>
      <c r="H507" s="83"/>
      <c r="I507" s="83"/>
      <c r="J507" s="83"/>
      <c r="K507" s="83"/>
      <c r="L507"/>
    </row>
    <row r="508" spans="1:12" ht="24" customHeight="1" x14ac:dyDescent="0.2">
      <c r="A508"/>
      <c r="F508" s="83"/>
      <c r="G508" s="83"/>
      <c r="H508" s="83"/>
      <c r="I508" s="83"/>
      <c r="J508" s="83"/>
      <c r="K508" s="83"/>
      <c r="L508"/>
    </row>
    <row r="509" spans="1:12" ht="24" customHeight="1" x14ac:dyDescent="0.2">
      <c r="A509"/>
      <c r="F509" s="83"/>
      <c r="G509" s="83"/>
      <c r="H509" s="83"/>
      <c r="I509" s="83"/>
      <c r="J509" s="83"/>
      <c r="K509" s="83"/>
      <c r="L509"/>
    </row>
    <row r="510" spans="1:12" ht="24" customHeight="1" x14ac:dyDescent="0.2">
      <c r="A510"/>
      <c r="F510" s="83"/>
      <c r="G510" s="83"/>
      <c r="H510" s="83"/>
      <c r="I510" s="83"/>
      <c r="J510" s="83"/>
      <c r="K510" s="83"/>
      <c r="L510"/>
    </row>
    <row r="511" spans="1:12" ht="24" customHeight="1" x14ac:dyDescent="0.2">
      <c r="A511"/>
      <c r="F511" s="83"/>
      <c r="G511" s="83"/>
      <c r="H511" s="83"/>
      <c r="I511" s="83"/>
      <c r="J511" s="83"/>
      <c r="K511" s="83"/>
      <c r="L511"/>
    </row>
    <row r="512" spans="1:12" ht="24" customHeight="1" x14ac:dyDescent="0.2">
      <c r="A512"/>
      <c r="F512" s="83"/>
      <c r="G512" s="83"/>
      <c r="H512" s="83"/>
      <c r="I512" s="83"/>
      <c r="J512" s="83"/>
      <c r="K512" s="83"/>
      <c r="L512"/>
    </row>
    <row r="513" spans="1:12" ht="24" customHeight="1" x14ac:dyDescent="0.2">
      <c r="A513"/>
      <c r="F513" s="83"/>
      <c r="G513" s="83"/>
      <c r="H513" s="83"/>
      <c r="I513" s="83"/>
      <c r="J513" s="83"/>
      <c r="K513" s="83"/>
      <c r="L513"/>
    </row>
    <row r="514" spans="1:12" ht="24" customHeight="1" x14ac:dyDescent="0.2">
      <c r="A514"/>
      <c r="F514" s="83"/>
      <c r="G514" s="83"/>
      <c r="H514" s="83"/>
      <c r="I514" s="83"/>
      <c r="J514" s="83"/>
      <c r="K514" s="83"/>
      <c r="L514"/>
    </row>
    <row r="515" spans="1:12" ht="24" customHeight="1" x14ac:dyDescent="0.2">
      <c r="A515"/>
      <c r="F515" s="83"/>
      <c r="G515" s="83"/>
      <c r="H515" s="83"/>
      <c r="I515" s="83"/>
      <c r="J515" s="83"/>
      <c r="K515" s="83"/>
      <c r="L515"/>
    </row>
    <row r="516" spans="1:12" ht="24" customHeight="1" x14ac:dyDescent="0.2">
      <c r="A516"/>
      <c r="F516" s="83"/>
      <c r="G516" s="83"/>
      <c r="H516" s="83"/>
      <c r="I516" s="83"/>
      <c r="J516" s="83"/>
      <c r="K516" s="83"/>
      <c r="L516"/>
    </row>
    <row r="517" spans="1:12" ht="24" customHeight="1" x14ac:dyDescent="0.2">
      <c r="A517"/>
      <c r="F517" s="83"/>
      <c r="G517" s="83"/>
      <c r="H517" s="83"/>
      <c r="I517" s="83"/>
      <c r="J517" s="83"/>
      <c r="K517" s="83"/>
      <c r="L517"/>
    </row>
    <row r="518" spans="1:12" ht="24" customHeight="1" x14ac:dyDescent="0.2">
      <c r="A518"/>
      <c r="F518" s="83"/>
      <c r="G518" s="83"/>
      <c r="H518" s="83"/>
      <c r="I518" s="83"/>
      <c r="J518" s="83"/>
      <c r="K518" s="83"/>
      <c r="L518"/>
    </row>
    <row r="519" spans="1:12" ht="24" customHeight="1" x14ac:dyDescent="0.2">
      <c r="A519"/>
      <c r="F519" s="83"/>
      <c r="G519" s="83"/>
      <c r="H519" s="83"/>
      <c r="I519" s="83"/>
      <c r="J519" s="83"/>
      <c r="K519" s="83"/>
      <c r="L519"/>
    </row>
    <row r="520" spans="1:12" ht="24" customHeight="1" x14ac:dyDescent="0.2">
      <c r="A520"/>
      <c r="F520" s="83"/>
      <c r="G520" s="83"/>
      <c r="H520" s="83"/>
      <c r="I520" s="83"/>
      <c r="J520" s="83"/>
      <c r="K520" s="83"/>
      <c r="L520"/>
    </row>
    <row r="521" spans="1:12" ht="24" customHeight="1" x14ac:dyDescent="0.2">
      <c r="A521"/>
      <c r="F521" s="83"/>
      <c r="G521" s="83"/>
      <c r="H521" s="83"/>
      <c r="I521" s="83"/>
      <c r="J521" s="83"/>
      <c r="K521" s="83"/>
      <c r="L521"/>
    </row>
    <row r="522" spans="1:12" ht="24" customHeight="1" x14ac:dyDescent="0.2">
      <c r="A522"/>
      <c r="F522" s="83"/>
      <c r="G522" s="83"/>
      <c r="H522" s="83"/>
      <c r="I522" s="83"/>
      <c r="J522" s="83"/>
      <c r="K522" s="83"/>
      <c r="L522"/>
    </row>
    <row r="523" spans="1:12" ht="24" customHeight="1" x14ac:dyDescent="0.2">
      <c r="A523"/>
      <c r="F523" s="83"/>
      <c r="G523" s="83"/>
      <c r="H523" s="83"/>
      <c r="I523" s="83"/>
      <c r="J523" s="83"/>
      <c r="K523" s="83"/>
      <c r="L523"/>
    </row>
    <row r="524" spans="1:12" ht="24" customHeight="1" x14ac:dyDescent="0.2">
      <c r="A524"/>
      <c r="F524" s="83"/>
      <c r="G524" s="83"/>
      <c r="H524" s="83"/>
      <c r="I524" s="83"/>
      <c r="J524" s="83"/>
      <c r="K524" s="83"/>
      <c r="L524"/>
    </row>
    <row r="525" spans="1:12" ht="24" customHeight="1" x14ac:dyDescent="0.2">
      <c r="A525"/>
      <c r="F525" s="83"/>
      <c r="G525" s="83"/>
      <c r="H525" s="83"/>
      <c r="I525" s="83"/>
      <c r="J525" s="83"/>
      <c r="K525" s="83"/>
      <c r="L525"/>
    </row>
    <row r="526" spans="1:12" ht="24" customHeight="1" x14ac:dyDescent="0.2">
      <c r="A526"/>
      <c r="F526" s="83"/>
      <c r="G526" s="83"/>
      <c r="H526" s="83"/>
      <c r="I526" s="83"/>
      <c r="J526" s="83"/>
      <c r="K526" s="83"/>
      <c r="L526"/>
    </row>
    <row r="527" spans="1:12" ht="24" customHeight="1" x14ac:dyDescent="0.2">
      <c r="A527"/>
      <c r="F527" s="83"/>
      <c r="G527" s="83"/>
      <c r="H527" s="83"/>
      <c r="I527" s="83"/>
      <c r="J527" s="83"/>
      <c r="K527" s="83"/>
      <c r="L527"/>
    </row>
    <row r="528" spans="1:12" ht="24" customHeight="1" x14ac:dyDescent="0.2">
      <c r="A528"/>
      <c r="F528" s="83"/>
      <c r="G528" s="83"/>
      <c r="H528" s="83"/>
      <c r="I528" s="83"/>
      <c r="J528" s="83"/>
      <c r="K528" s="83"/>
      <c r="L528"/>
    </row>
    <row r="529" spans="1:12" ht="24" customHeight="1" x14ac:dyDescent="0.2">
      <c r="A529"/>
      <c r="F529" s="83"/>
      <c r="G529" s="83"/>
      <c r="H529" s="83"/>
      <c r="I529" s="83"/>
      <c r="J529" s="83"/>
      <c r="K529" s="83"/>
      <c r="L529"/>
    </row>
    <row r="530" spans="1:12" ht="24" customHeight="1" x14ac:dyDescent="0.2">
      <c r="A530"/>
      <c r="F530" s="83"/>
      <c r="G530" s="83"/>
      <c r="H530" s="83"/>
      <c r="I530" s="83"/>
      <c r="J530" s="83"/>
      <c r="K530" s="83"/>
      <c r="L530"/>
    </row>
    <row r="531" spans="1:12" ht="24" customHeight="1" x14ac:dyDescent="0.2">
      <c r="A531"/>
      <c r="F531" s="83"/>
      <c r="G531" s="83"/>
      <c r="H531" s="83"/>
      <c r="I531" s="83"/>
      <c r="J531" s="83"/>
      <c r="K531" s="83"/>
      <c r="L531"/>
    </row>
    <row r="532" spans="1:12" ht="24" customHeight="1" x14ac:dyDescent="0.2">
      <c r="A532"/>
      <c r="F532" s="83"/>
      <c r="G532" s="83"/>
      <c r="H532" s="83"/>
      <c r="I532" s="83"/>
      <c r="J532" s="83"/>
      <c r="K532" s="83"/>
      <c r="L532"/>
    </row>
    <row r="533" spans="1:12" ht="24" customHeight="1" x14ac:dyDescent="0.2">
      <c r="A533"/>
      <c r="F533" s="83"/>
      <c r="G533" s="83"/>
      <c r="H533" s="83"/>
      <c r="I533" s="83"/>
      <c r="J533" s="83"/>
      <c r="K533" s="83"/>
      <c r="L533"/>
    </row>
    <row r="534" spans="1:12" ht="24" customHeight="1" x14ac:dyDescent="0.2">
      <c r="A534"/>
      <c r="F534" s="83"/>
      <c r="G534" s="83"/>
      <c r="H534" s="83"/>
      <c r="I534" s="83"/>
      <c r="J534" s="83"/>
      <c r="K534" s="83"/>
      <c r="L534"/>
    </row>
    <row r="535" spans="1:12" ht="24" customHeight="1" x14ac:dyDescent="0.2">
      <c r="A535"/>
      <c r="F535" s="83"/>
      <c r="G535" s="83"/>
      <c r="H535" s="83"/>
      <c r="I535" s="83"/>
      <c r="J535" s="83"/>
      <c r="K535" s="83"/>
      <c r="L535"/>
    </row>
    <row r="536" spans="1:12" ht="24" customHeight="1" x14ac:dyDescent="0.2">
      <c r="A536"/>
      <c r="F536" s="83"/>
      <c r="G536" s="83"/>
      <c r="H536" s="83"/>
      <c r="I536" s="83"/>
      <c r="J536" s="83"/>
      <c r="K536" s="83"/>
      <c r="L536"/>
    </row>
    <row r="537" spans="1:12" ht="24" customHeight="1" x14ac:dyDescent="0.2">
      <c r="A537"/>
      <c r="F537" s="83"/>
      <c r="G537" s="83"/>
      <c r="H537" s="83"/>
      <c r="I537" s="83"/>
      <c r="J537" s="83"/>
      <c r="K537" s="83"/>
      <c r="L537"/>
    </row>
    <row r="538" spans="1:12" ht="24" customHeight="1" x14ac:dyDescent="0.2">
      <c r="A538"/>
      <c r="F538" s="83"/>
      <c r="G538" s="83"/>
      <c r="H538" s="83"/>
      <c r="I538" s="83"/>
      <c r="J538" s="83"/>
      <c r="K538" s="83"/>
      <c r="L538"/>
    </row>
    <row r="539" spans="1:12" ht="24" customHeight="1" x14ac:dyDescent="0.2">
      <c r="A539"/>
      <c r="F539" s="83"/>
      <c r="G539" s="83"/>
      <c r="H539" s="83"/>
      <c r="I539" s="83"/>
      <c r="J539" s="83"/>
      <c r="K539" s="83"/>
      <c r="L539"/>
    </row>
    <row r="540" spans="1:12" ht="24" customHeight="1" x14ac:dyDescent="0.2">
      <c r="A540"/>
      <c r="F540" s="83"/>
      <c r="G540" s="83"/>
      <c r="H540" s="83"/>
      <c r="I540" s="83"/>
      <c r="J540" s="83"/>
      <c r="K540" s="83"/>
      <c r="L540"/>
    </row>
    <row r="541" spans="1:12" ht="24" customHeight="1" x14ac:dyDescent="0.2">
      <c r="A541"/>
      <c r="F541" s="83"/>
      <c r="G541" s="83"/>
      <c r="H541" s="83"/>
      <c r="I541" s="83"/>
      <c r="J541" s="83"/>
      <c r="K541" s="83"/>
      <c r="L541"/>
    </row>
    <row r="542" spans="1:12" ht="24" customHeight="1" x14ac:dyDescent="0.2">
      <c r="A542"/>
      <c r="F542" s="83"/>
      <c r="G542" s="83"/>
      <c r="H542" s="83"/>
      <c r="I542" s="83"/>
      <c r="J542" s="83"/>
      <c r="K542" s="83"/>
      <c r="L542"/>
    </row>
    <row r="543" spans="1:12" ht="24" customHeight="1" x14ac:dyDescent="0.2">
      <c r="A543"/>
      <c r="F543" s="83"/>
      <c r="G543" s="83"/>
      <c r="H543" s="83"/>
      <c r="I543" s="83"/>
      <c r="J543" s="83"/>
      <c r="K543" s="83"/>
      <c r="L543"/>
    </row>
    <row r="544" spans="1:12" ht="24" customHeight="1" x14ac:dyDescent="0.2">
      <c r="A544"/>
      <c r="F544" s="83"/>
      <c r="G544" s="83"/>
      <c r="H544" s="83"/>
      <c r="I544" s="83"/>
      <c r="J544" s="83"/>
      <c r="K544" s="83"/>
      <c r="L544"/>
    </row>
    <row r="545" spans="1:12" ht="24" customHeight="1" x14ac:dyDescent="0.2">
      <c r="A545"/>
      <c r="F545" s="83"/>
      <c r="G545" s="83"/>
      <c r="H545" s="83"/>
      <c r="I545" s="83"/>
      <c r="J545" s="83"/>
      <c r="K545" s="83"/>
      <c r="L545"/>
    </row>
    <row r="546" spans="1:12" ht="24" customHeight="1" x14ac:dyDescent="0.2">
      <c r="A546"/>
      <c r="F546" s="83"/>
      <c r="G546" s="83"/>
      <c r="H546" s="83"/>
      <c r="I546" s="83"/>
      <c r="J546" s="83"/>
      <c r="K546" s="83"/>
      <c r="L546"/>
    </row>
    <row r="547" spans="1:12" ht="24" customHeight="1" x14ac:dyDescent="0.2">
      <c r="A547"/>
      <c r="F547" s="83"/>
      <c r="G547" s="83"/>
      <c r="H547" s="83"/>
      <c r="I547" s="83"/>
      <c r="J547" s="83"/>
      <c r="K547" s="83"/>
      <c r="L547"/>
    </row>
    <row r="548" spans="1:12" ht="24" customHeight="1" x14ac:dyDescent="0.2">
      <c r="A548"/>
      <c r="F548" s="83"/>
      <c r="G548" s="83"/>
      <c r="H548" s="83"/>
      <c r="I548" s="83"/>
      <c r="J548" s="83"/>
      <c r="K548" s="83"/>
      <c r="L548"/>
    </row>
    <row r="549" spans="1:12" ht="24" customHeight="1" x14ac:dyDescent="0.2">
      <c r="A549"/>
      <c r="F549" s="83"/>
      <c r="G549" s="83"/>
      <c r="H549" s="83"/>
      <c r="I549" s="83"/>
      <c r="J549" s="83"/>
      <c r="K549" s="83"/>
      <c r="L549"/>
    </row>
    <row r="550" spans="1:12" ht="24" customHeight="1" x14ac:dyDescent="0.2">
      <c r="A550"/>
      <c r="F550" s="83"/>
      <c r="G550" s="83"/>
      <c r="H550" s="83"/>
      <c r="I550" s="83"/>
      <c r="J550" s="83"/>
      <c r="K550" s="83"/>
      <c r="L550"/>
    </row>
    <row r="551" spans="1:12" ht="24" customHeight="1" x14ac:dyDescent="0.2">
      <c r="A551"/>
      <c r="F551" s="83"/>
      <c r="G551" s="83"/>
      <c r="H551" s="83"/>
      <c r="I551" s="83"/>
      <c r="J551" s="83"/>
      <c r="K551" s="83"/>
      <c r="L551"/>
    </row>
    <row r="552" spans="1:12" ht="24" customHeight="1" x14ac:dyDescent="0.2">
      <c r="A552"/>
      <c r="F552" s="83"/>
      <c r="G552" s="83"/>
      <c r="H552" s="83"/>
      <c r="I552" s="83"/>
      <c r="J552" s="83"/>
      <c r="K552" s="83"/>
      <c r="L552"/>
    </row>
    <row r="553" spans="1:12" ht="24" customHeight="1" x14ac:dyDescent="0.2">
      <c r="A553"/>
      <c r="F553" s="83"/>
      <c r="G553" s="83"/>
      <c r="H553" s="83"/>
      <c r="I553" s="83"/>
      <c r="J553" s="83"/>
      <c r="K553" s="83"/>
      <c r="L553"/>
    </row>
    <row r="554" spans="1:12" ht="24" customHeight="1" x14ac:dyDescent="0.2">
      <c r="A554"/>
      <c r="F554" s="83"/>
      <c r="G554" s="83"/>
      <c r="H554" s="83"/>
      <c r="I554" s="83"/>
      <c r="J554" s="83"/>
      <c r="K554" s="83"/>
      <c r="L554"/>
    </row>
    <row r="555" spans="1:12" ht="24" customHeight="1" x14ac:dyDescent="0.2">
      <c r="A555"/>
      <c r="F555" s="83"/>
      <c r="G555" s="83"/>
      <c r="H555" s="83"/>
      <c r="I555" s="83"/>
      <c r="J555" s="83"/>
      <c r="K555" s="83"/>
      <c r="L555"/>
    </row>
    <row r="556" spans="1:12" ht="24" customHeight="1" x14ac:dyDescent="0.2">
      <c r="A556"/>
      <c r="F556" s="83"/>
      <c r="G556" s="83"/>
      <c r="H556" s="83"/>
      <c r="I556" s="83"/>
      <c r="J556" s="83"/>
      <c r="K556" s="83"/>
      <c r="L556"/>
    </row>
    <row r="557" spans="1:12" ht="24" customHeight="1" x14ac:dyDescent="0.2">
      <c r="A557"/>
      <c r="F557" s="83"/>
      <c r="G557" s="83"/>
      <c r="H557" s="83"/>
      <c r="I557" s="83"/>
      <c r="J557" s="83"/>
      <c r="K557" s="83"/>
      <c r="L557"/>
    </row>
    <row r="558" spans="1:12" ht="24" customHeight="1" x14ac:dyDescent="0.2">
      <c r="A558"/>
      <c r="F558" s="83"/>
      <c r="G558" s="83"/>
      <c r="H558" s="83"/>
      <c r="I558" s="83"/>
      <c r="J558" s="83"/>
      <c r="K558" s="83"/>
      <c r="L558"/>
    </row>
    <row r="559" spans="1:12" ht="24" customHeight="1" x14ac:dyDescent="0.2">
      <c r="A559"/>
      <c r="F559" s="83"/>
      <c r="G559" s="83"/>
      <c r="H559" s="83"/>
      <c r="I559" s="83"/>
      <c r="J559" s="83"/>
      <c r="K559" s="83"/>
      <c r="L559"/>
    </row>
    <row r="560" spans="1:12" ht="24" customHeight="1" x14ac:dyDescent="0.2">
      <c r="A560"/>
      <c r="F560" s="83"/>
      <c r="G560" s="83"/>
      <c r="H560" s="83"/>
      <c r="I560" s="83"/>
      <c r="J560" s="83"/>
      <c r="K560" s="83"/>
      <c r="L560"/>
    </row>
    <row r="561" spans="1:12" ht="24" customHeight="1" x14ac:dyDescent="0.2">
      <c r="A561"/>
      <c r="F561" s="83"/>
      <c r="G561" s="83"/>
      <c r="H561" s="83"/>
      <c r="I561" s="83"/>
      <c r="J561" s="83"/>
      <c r="K561" s="83"/>
      <c r="L561"/>
    </row>
    <row r="562" spans="1:12" ht="24" customHeight="1" x14ac:dyDescent="0.2">
      <c r="A562"/>
      <c r="F562" s="83"/>
      <c r="G562" s="83"/>
      <c r="H562" s="83"/>
      <c r="I562" s="83"/>
      <c r="J562" s="83"/>
      <c r="K562" s="83"/>
      <c r="L562"/>
    </row>
    <row r="563" spans="1:12" ht="24" customHeight="1" x14ac:dyDescent="0.2">
      <c r="A563"/>
      <c r="F563" s="83"/>
      <c r="G563" s="83"/>
      <c r="H563" s="83"/>
      <c r="I563" s="83"/>
      <c r="J563" s="83"/>
      <c r="K563" s="83"/>
      <c r="L563"/>
    </row>
    <row r="564" spans="1:12" ht="24" customHeight="1" x14ac:dyDescent="0.2">
      <c r="A564"/>
      <c r="F564" s="83"/>
      <c r="G564" s="83"/>
      <c r="H564" s="83"/>
      <c r="I564" s="83"/>
      <c r="J564" s="83"/>
      <c r="K564" s="83"/>
      <c r="L564"/>
    </row>
    <row r="565" spans="1:12" ht="24" customHeight="1" x14ac:dyDescent="0.2">
      <c r="A565"/>
      <c r="F565" s="83"/>
      <c r="G565" s="83"/>
      <c r="H565" s="83"/>
      <c r="I565" s="83"/>
      <c r="J565" s="83"/>
      <c r="K565" s="83"/>
      <c r="L565"/>
    </row>
    <row r="566" spans="1:12" ht="24" customHeight="1" x14ac:dyDescent="0.2">
      <c r="A566"/>
      <c r="F566" s="83"/>
      <c r="G566" s="83"/>
      <c r="H566" s="83"/>
      <c r="I566" s="83"/>
      <c r="J566" s="83"/>
      <c r="K566" s="83"/>
      <c r="L566"/>
    </row>
    <row r="567" spans="1:12" ht="24" customHeight="1" x14ac:dyDescent="0.2">
      <c r="A567"/>
      <c r="F567" s="83"/>
      <c r="G567" s="83"/>
      <c r="H567" s="83"/>
      <c r="I567" s="83"/>
      <c r="J567" s="83"/>
      <c r="K567" s="83"/>
      <c r="L567"/>
    </row>
    <row r="568" spans="1:12" ht="24" customHeight="1" x14ac:dyDescent="0.2">
      <c r="A568"/>
      <c r="F568" s="83"/>
      <c r="G568" s="83"/>
      <c r="H568" s="83"/>
      <c r="I568" s="83"/>
      <c r="J568" s="83"/>
      <c r="K568" s="83"/>
      <c r="L568"/>
    </row>
    <row r="569" spans="1:12" ht="24" customHeight="1" x14ac:dyDescent="0.2">
      <c r="A569"/>
      <c r="F569" s="83"/>
      <c r="G569" s="83"/>
      <c r="H569" s="83"/>
      <c r="I569" s="83"/>
      <c r="J569" s="83"/>
      <c r="K569" s="83"/>
      <c r="L569"/>
    </row>
    <row r="570" spans="1:12" ht="24" customHeight="1" x14ac:dyDescent="0.2">
      <c r="A570"/>
      <c r="F570" s="83"/>
      <c r="G570" s="83"/>
      <c r="H570" s="83"/>
      <c r="I570" s="83"/>
      <c r="J570" s="83"/>
      <c r="K570" s="83"/>
      <c r="L570"/>
    </row>
    <row r="571" spans="1:12" ht="24" customHeight="1" x14ac:dyDescent="0.2">
      <c r="A571"/>
      <c r="F571" s="83"/>
      <c r="G571" s="83"/>
      <c r="H571" s="83"/>
      <c r="I571" s="83"/>
      <c r="J571" s="83"/>
      <c r="K571" s="83"/>
      <c r="L571"/>
    </row>
    <row r="572" spans="1:12" ht="24" customHeight="1" x14ac:dyDescent="0.2">
      <c r="A572"/>
      <c r="F572" s="83"/>
      <c r="G572" s="83"/>
      <c r="H572" s="83"/>
      <c r="I572" s="83"/>
      <c r="J572" s="83"/>
      <c r="K572" s="83"/>
      <c r="L572"/>
    </row>
    <row r="573" spans="1:12" ht="24" customHeight="1" x14ac:dyDescent="0.2">
      <c r="A573"/>
      <c r="F573" s="83"/>
      <c r="G573" s="83"/>
      <c r="H573" s="83"/>
      <c r="I573" s="83"/>
      <c r="J573" s="83"/>
      <c r="K573" s="83"/>
      <c r="L573"/>
    </row>
    <row r="574" spans="1:12" ht="24" customHeight="1" x14ac:dyDescent="0.2">
      <c r="A574"/>
      <c r="F574" s="83"/>
      <c r="G574" s="83"/>
      <c r="H574" s="83"/>
      <c r="I574" s="83"/>
      <c r="J574" s="83"/>
      <c r="K574" s="83"/>
      <c r="L574"/>
    </row>
    <row r="575" spans="1:12" ht="24" customHeight="1" x14ac:dyDescent="0.2">
      <c r="A575"/>
      <c r="F575" s="83"/>
      <c r="G575" s="83"/>
      <c r="H575" s="83"/>
      <c r="I575" s="83"/>
      <c r="J575" s="83"/>
      <c r="K575" s="83"/>
      <c r="L575"/>
    </row>
    <row r="576" spans="1:12" ht="24" customHeight="1" x14ac:dyDescent="0.2">
      <c r="A576"/>
      <c r="F576" s="83"/>
      <c r="G576" s="83"/>
      <c r="H576" s="83"/>
      <c r="I576" s="83"/>
      <c r="J576" s="83"/>
      <c r="K576" s="83"/>
      <c r="L576"/>
    </row>
    <row r="577" spans="1:12" ht="24" customHeight="1" x14ac:dyDescent="0.2">
      <c r="A577"/>
      <c r="F577" s="83"/>
      <c r="G577" s="83"/>
      <c r="H577" s="83"/>
      <c r="I577" s="83"/>
      <c r="J577" s="83"/>
      <c r="K577" s="83"/>
      <c r="L577"/>
    </row>
    <row r="578" spans="1:12" ht="24" customHeight="1" x14ac:dyDescent="0.2">
      <c r="A578"/>
      <c r="F578" s="83"/>
      <c r="G578" s="83"/>
      <c r="H578" s="83"/>
      <c r="I578" s="83"/>
      <c r="J578" s="83"/>
      <c r="K578" s="83"/>
      <c r="L578"/>
    </row>
    <row r="579" spans="1:12" ht="24" customHeight="1" x14ac:dyDescent="0.2">
      <c r="A579"/>
      <c r="F579" s="83"/>
      <c r="G579" s="83"/>
      <c r="H579" s="83"/>
      <c r="I579" s="83"/>
      <c r="J579" s="83"/>
      <c r="K579" s="83"/>
      <c r="L579"/>
    </row>
    <row r="580" spans="1:12" ht="24" customHeight="1" x14ac:dyDescent="0.2">
      <c r="A580"/>
      <c r="F580" s="83"/>
      <c r="G580" s="83"/>
      <c r="H580" s="83"/>
      <c r="I580" s="83"/>
      <c r="J580" s="83"/>
      <c r="K580" s="83"/>
      <c r="L580"/>
    </row>
    <row r="581" spans="1:12" ht="24" customHeight="1" x14ac:dyDescent="0.2">
      <c r="A581"/>
      <c r="F581" s="83"/>
      <c r="G581" s="83"/>
      <c r="H581" s="83"/>
      <c r="I581" s="83"/>
      <c r="J581" s="83"/>
      <c r="K581" s="83"/>
      <c r="L581"/>
    </row>
    <row r="582" spans="1:12" ht="24" customHeight="1" x14ac:dyDescent="0.2">
      <c r="A582"/>
      <c r="F582" s="83"/>
      <c r="G582" s="83"/>
      <c r="H582" s="83"/>
      <c r="I582" s="83"/>
      <c r="J582" s="83"/>
      <c r="K582" s="83"/>
      <c r="L582"/>
    </row>
    <row r="583" spans="1:12" ht="24" customHeight="1" x14ac:dyDescent="0.2">
      <c r="A583"/>
      <c r="F583" s="83"/>
      <c r="G583" s="83"/>
      <c r="H583" s="83"/>
      <c r="I583" s="83"/>
      <c r="J583" s="83"/>
      <c r="K583" s="83"/>
      <c r="L583"/>
    </row>
    <row r="584" spans="1:12" ht="24" customHeight="1" x14ac:dyDescent="0.2">
      <c r="A584"/>
      <c r="F584" s="83"/>
      <c r="G584" s="83"/>
      <c r="H584" s="83"/>
      <c r="I584" s="83"/>
      <c r="J584" s="83"/>
      <c r="K584" s="83"/>
      <c r="L584"/>
    </row>
    <row r="585" spans="1:12" ht="24" customHeight="1" x14ac:dyDescent="0.2">
      <c r="A585"/>
      <c r="F585" s="83"/>
      <c r="G585" s="83"/>
      <c r="H585" s="83"/>
      <c r="I585" s="83"/>
      <c r="J585" s="83"/>
      <c r="K585" s="83"/>
      <c r="L585"/>
    </row>
    <row r="586" spans="1:12" ht="24" customHeight="1" x14ac:dyDescent="0.2">
      <c r="A586"/>
      <c r="F586" s="83"/>
      <c r="G586" s="83"/>
      <c r="H586" s="83"/>
      <c r="I586" s="83"/>
      <c r="J586" s="83"/>
      <c r="K586" s="83"/>
      <c r="L586"/>
    </row>
    <row r="587" spans="1:12" ht="24" customHeight="1" x14ac:dyDescent="0.2">
      <c r="A587"/>
      <c r="F587" s="83"/>
      <c r="G587" s="83"/>
      <c r="H587" s="83"/>
      <c r="I587" s="83"/>
      <c r="J587" s="83"/>
      <c r="K587" s="83"/>
      <c r="L587"/>
    </row>
    <row r="588" spans="1:12" ht="24" customHeight="1" x14ac:dyDescent="0.2">
      <c r="A588"/>
      <c r="F588" s="83"/>
      <c r="G588" s="83"/>
      <c r="H588" s="83"/>
      <c r="I588" s="83"/>
      <c r="J588" s="83"/>
      <c r="K588" s="83"/>
      <c r="L588"/>
    </row>
    <row r="589" spans="1:12" ht="24" customHeight="1" x14ac:dyDescent="0.2">
      <c r="A589"/>
      <c r="F589" s="83"/>
      <c r="G589" s="83"/>
      <c r="H589" s="83"/>
      <c r="I589" s="83"/>
      <c r="J589" s="83"/>
      <c r="K589" s="83"/>
      <c r="L589"/>
    </row>
    <row r="590" spans="1:12" ht="24" customHeight="1" x14ac:dyDescent="0.2">
      <c r="A590"/>
      <c r="F590" s="83"/>
      <c r="G590" s="83"/>
      <c r="H590" s="83"/>
      <c r="I590" s="83"/>
      <c r="J590" s="83"/>
      <c r="K590" s="83"/>
      <c r="L590"/>
    </row>
    <row r="591" spans="1:12" ht="24" customHeight="1" x14ac:dyDescent="0.2">
      <c r="A591"/>
      <c r="F591" s="83"/>
      <c r="G591" s="83"/>
      <c r="H591" s="83"/>
      <c r="I591" s="83"/>
      <c r="J591" s="83"/>
      <c r="K591" s="83"/>
      <c r="L591"/>
    </row>
    <row r="592" spans="1:12" ht="24" customHeight="1" x14ac:dyDescent="0.2">
      <c r="A592"/>
      <c r="F592" s="83"/>
      <c r="G592" s="83"/>
      <c r="H592" s="83"/>
      <c r="I592" s="83"/>
      <c r="J592" s="83"/>
      <c r="K592" s="83"/>
      <c r="L592"/>
    </row>
    <row r="593" spans="1:12" ht="24" customHeight="1" x14ac:dyDescent="0.2">
      <c r="A593"/>
      <c r="F593" s="83"/>
      <c r="G593" s="83"/>
      <c r="H593" s="83"/>
      <c r="I593" s="83"/>
      <c r="J593" s="83"/>
      <c r="K593" s="83"/>
      <c r="L593"/>
    </row>
    <row r="594" spans="1:12" ht="24" customHeight="1" x14ac:dyDescent="0.2">
      <c r="A594"/>
      <c r="F594" s="83"/>
      <c r="G594" s="83"/>
      <c r="H594" s="83"/>
      <c r="I594" s="83"/>
      <c r="J594" s="83"/>
      <c r="K594" s="83"/>
      <c r="L594"/>
    </row>
    <row r="595" spans="1:12" ht="24" customHeight="1" x14ac:dyDescent="0.2">
      <c r="A595"/>
      <c r="F595" s="83"/>
      <c r="G595" s="83"/>
      <c r="H595" s="83"/>
      <c r="I595" s="83"/>
      <c r="J595" s="83"/>
      <c r="K595" s="83"/>
      <c r="L595"/>
    </row>
    <row r="596" spans="1:12" ht="24" customHeight="1" x14ac:dyDescent="0.2">
      <c r="A596"/>
      <c r="F596" s="83"/>
      <c r="G596" s="83"/>
      <c r="H596" s="83"/>
      <c r="I596" s="83"/>
      <c r="J596" s="83"/>
      <c r="K596" s="83"/>
      <c r="L596"/>
    </row>
    <row r="597" spans="1:12" ht="24" customHeight="1" x14ac:dyDescent="0.2">
      <c r="A597"/>
      <c r="F597" s="83"/>
      <c r="G597" s="83"/>
      <c r="H597" s="83"/>
      <c r="I597" s="83"/>
      <c r="J597" s="83"/>
      <c r="K597" s="83"/>
      <c r="L597"/>
    </row>
    <row r="598" spans="1:12" ht="24" customHeight="1" x14ac:dyDescent="0.2">
      <c r="A598"/>
      <c r="F598" s="83"/>
      <c r="G598" s="83"/>
      <c r="H598" s="83"/>
      <c r="I598" s="83"/>
      <c r="J598" s="83"/>
      <c r="K598" s="83"/>
      <c r="L598"/>
    </row>
    <row r="599" spans="1:12" ht="24" customHeight="1" x14ac:dyDescent="0.2">
      <c r="A599"/>
      <c r="F599" s="83"/>
      <c r="G599" s="83"/>
      <c r="H599" s="83"/>
      <c r="I599" s="83"/>
      <c r="J599" s="83"/>
      <c r="K599" s="83"/>
      <c r="L599"/>
    </row>
    <row r="600" spans="1:12" ht="24" customHeight="1" x14ac:dyDescent="0.2">
      <c r="A600"/>
      <c r="F600" s="83"/>
      <c r="G600" s="83"/>
      <c r="H600" s="83"/>
      <c r="I600" s="83"/>
      <c r="J600" s="83"/>
      <c r="K600" s="83"/>
      <c r="L600"/>
    </row>
    <row r="601" spans="1:12" ht="24" customHeight="1" x14ac:dyDescent="0.2">
      <c r="A601"/>
      <c r="F601" s="83"/>
      <c r="G601" s="83"/>
      <c r="H601" s="83"/>
      <c r="I601" s="83"/>
      <c r="J601" s="83"/>
      <c r="K601" s="83"/>
      <c r="L601"/>
    </row>
    <row r="602" spans="1:12" ht="24" customHeight="1" x14ac:dyDescent="0.2">
      <c r="A602"/>
      <c r="F602" s="83"/>
      <c r="G602" s="83"/>
      <c r="H602" s="83"/>
      <c r="I602" s="83"/>
      <c r="J602" s="83"/>
      <c r="K602" s="83"/>
      <c r="L602"/>
    </row>
    <row r="603" spans="1:12" ht="24" customHeight="1" x14ac:dyDescent="0.2">
      <c r="A603"/>
      <c r="F603" s="83"/>
      <c r="G603" s="83"/>
      <c r="H603" s="83"/>
      <c r="I603" s="83"/>
      <c r="J603" s="83"/>
      <c r="K603" s="83"/>
      <c r="L603"/>
    </row>
    <row r="604" spans="1:12" ht="24" customHeight="1" x14ac:dyDescent="0.2">
      <c r="A604"/>
      <c r="F604" s="83"/>
      <c r="G604" s="83"/>
      <c r="H604" s="83"/>
      <c r="I604" s="83"/>
      <c r="J604" s="83"/>
      <c r="K604" s="83"/>
      <c r="L604"/>
    </row>
    <row r="605" spans="1:12" ht="24" customHeight="1" x14ac:dyDescent="0.2">
      <c r="A605"/>
      <c r="F605" s="83"/>
      <c r="G605" s="83"/>
      <c r="H605" s="83"/>
      <c r="I605" s="83"/>
      <c r="J605" s="83"/>
      <c r="K605" s="83"/>
      <c r="L605"/>
    </row>
    <row r="606" spans="1:12" ht="24" customHeight="1" x14ac:dyDescent="0.2">
      <c r="A606"/>
      <c r="F606" s="83"/>
      <c r="G606" s="83"/>
      <c r="H606" s="83"/>
      <c r="I606" s="83"/>
      <c r="J606" s="83"/>
      <c r="K606" s="83"/>
      <c r="L606"/>
    </row>
    <row r="607" spans="1:12" ht="24" customHeight="1" x14ac:dyDescent="0.2">
      <c r="A607"/>
      <c r="F607" s="83"/>
      <c r="G607" s="83"/>
      <c r="H607" s="83"/>
      <c r="I607" s="83"/>
      <c r="J607" s="83"/>
      <c r="K607" s="83"/>
      <c r="L607"/>
    </row>
    <row r="608" spans="1:12" ht="24" customHeight="1" x14ac:dyDescent="0.2">
      <c r="A608"/>
      <c r="F608" s="83"/>
      <c r="G608" s="83"/>
      <c r="H608" s="83"/>
      <c r="I608" s="83"/>
      <c r="J608" s="83"/>
      <c r="K608" s="83"/>
      <c r="L608"/>
    </row>
    <row r="609" spans="1:12" ht="24" customHeight="1" x14ac:dyDescent="0.2">
      <c r="A609"/>
      <c r="F609" s="83"/>
      <c r="G609" s="83"/>
      <c r="H609" s="83"/>
      <c r="I609" s="83"/>
      <c r="J609" s="83"/>
      <c r="K609" s="83"/>
      <c r="L609"/>
    </row>
    <row r="610" spans="1:12" ht="24" customHeight="1" x14ac:dyDescent="0.2">
      <c r="A610"/>
      <c r="F610" s="83"/>
      <c r="G610" s="83"/>
      <c r="H610" s="83"/>
      <c r="I610" s="83"/>
      <c r="J610" s="83"/>
      <c r="K610" s="83"/>
      <c r="L610"/>
    </row>
    <row r="611" spans="1:12" ht="24" customHeight="1" x14ac:dyDescent="0.2">
      <c r="A611"/>
      <c r="F611" s="83"/>
      <c r="G611" s="83"/>
      <c r="H611" s="83"/>
      <c r="I611" s="83"/>
      <c r="J611" s="83"/>
      <c r="K611" s="83"/>
      <c r="L611"/>
    </row>
    <row r="612" spans="1:12" ht="24" customHeight="1" x14ac:dyDescent="0.2">
      <c r="A612"/>
      <c r="F612" s="83"/>
      <c r="G612" s="83"/>
      <c r="H612" s="83"/>
      <c r="I612" s="83"/>
      <c r="J612" s="83"/>
      <c r="K612" s="83"/>
      <c r="L612"/>
    </row>
    <row r="613" spans="1:12" ht="24" customHeight="1" x14ac:dyDescent="0.2">
      <c r="A613"/>
      <c r="F613" s="83"/>
      <c r="G613" s="83"/>
      <c r="H613" s="83"/>
      <c r="I613" s="83"/>
      <c r="J613" s="83"/>
      <c r="K613" s="83"/>
      <c r="L613"/>
    </row>
    <row r="614" spans="1:12" ht="24" customHeight="1" x14ac:dyDescent="0.2">
      <c r="A614"/>
      <c r="F614" s="83"/>
      <c r="G614" s="83"/>
      <c r="H614" s="83"/>
      <c r="I614" s="83"/>
      <c r="J614" s="83"/>
      <c r="K614" s="83"/>
      <c r="L614"/>
    </row>
    <row r="615" spans="1:12" ht="24" customHeight="1" x14ac:dyDescent="0.2">
      <c r="A615"/>
      <c r="F615" s="83"/>
      <c r="G615" s="83"/>
      <c r="H615" s="83"/>
      <c r="I615" s="83"/>
      <c r="J615" s="83"/>
      <c r="K615" s="83"/>
      <c r="L615"/>
    </row>
    <row r="616" spans="1:12" ht="24" customHeight="1" x14ac:dyDescent="0.2">
      <c r="A616"/>
      <c r="F616" s="83"/>
      <c r="G616" s="83"/>
      <c r="H616" s="83"/>
      <c r="I616" s="83"/>
      <c r="J616" s="83"/>
      <c r="K616" s="83"/>
      <c r="L616"/>
    </row>
    <row r="617" spans="1:12" ht="24" customHeight="1" x14ac:dyDescent="0.2">
      <c r="A617"/>
      <c r="F617" s="83"/>
      <c r="G617" s="83"/>
      <c r="H617" s="83"/>
      <c r="I617" s="83"/>
      <c r="J617" s="83"/>
      <c r="K617" s="83"/>
      <c r="L617"/>
    </row>
    <row r="618" spans="1:12" ht="24" customHeight="1" x14ac:dyDescent="0.2">
      <c r="A618"/>
      <c r="F618" s="83"/>
      <c r="G618" s="83"/>
      <c r="H618" s="83"/>
      <c r="I618" s="83"/>
      <c r="J618" s="83"/>
      <c r="K618" s="83"/>
      <c r="L618"/>
    </row>
    <row r="619" spans="1:12" ht="24" customHeight="1" x14ac:dyDescent="0.2">
      <c r="A619"/>
      <c r="F619" s="83"/>
      <c r="G619" s="83"/>
      <c r="H619" s="83"/>
      <c r="I619" s="83"/>
      <c r="J619" s="83"/>
      <c r="K619" s="83"/>
      <c r="L619"/>
    </row>
    <row r="620" spans="1:12" ht="24" customHeight="1" x14ac:dyDescent="0.2">
      <c r="A620"/>
      <c r="F620" s="83"/>
      <c r="G620" s="83"/>
      <c r="H620" s="83"/>
      <c r="I620" s="83"/>
      <c r="J620" s="83"/>
      <c r="K620" s="83"/>
      <c r="L620"/>
    </row>
    <row r="621" spans="1:12" ht="24" customHeight="1" x14ac:dyDescent="0.2">
      <c r="A621"/>
      <c r="F621" s="83"/>
      <c r="G621" s="83"/>
      <c r="H621" s="83"/>
      <c r="I621" s="83"/>
      <c r="J621" s="83"/>
      <c r="K621" s="83"/>
      <c r="L621"/>
    </row>
    <row r="622" spans="1:12" ht="24" customHeight="1" x14ac:dyDescent="0.2">
      <c r="A622"/>
      <c r="F622" s="83"/>
      <c r="G622" s="83"/>
      <c r="H622" s="83"/>
      <c r="I622" s="83"/>
      <c r="J622" s="83"/>
      <c r="K622" s="83"/>
      <c r="L622"/>
    </row>
    <row r="623" spans="1:12" ht="24" customHeight="1" x14ac:dyDescent="0.2">
      <c r="A623"/>
      <c r="F623" s="83"/>
      <c r="G623" s="83"/>
      <c r="H623" s="83"/>
      <c r="I623" s="83"/>
      <c r="J623" s="83"/>
      <c r="K623" s="83"/>
      <c r="L623"/>
    </row>
    <row r="624" spans="1:12" ht="24" customHeight="1" x14ac:dyDescent="0.2">
      <c r="A624"/>
      <c r="F624" s="83"/>
      <c r="G624" s="83"/>
      <c r="H624" s="83"/>
      <c r="I624" s="83"/>
      <c r="J624" s="83"/>
      <c r="K624" s="83"/>
      <c r="L624"/>
    </row>
    <row r="625" spans="1:12" ht="24" customHeight="1" x14ac:dyDescent="0.2">
      <c r="A625"/>
      <c r="F625" s="83"/>
      <c r="G625" s="83"/>
      <c r="H625" s="83"/>
      <c r="I625" s="83"/>
      <c r="J625" s="83"/>
      <c r="K625" s="83"/>
      <c r="L625"/>
    </row>
    <row r="626" spans="1:12" ht="24" customHeight="1" x14ac:dyDescent="0.2">
      <c r="A626"/>
      <c r="F626" s="83"/>
      <c r="G626" s="83"/>
      <c r="H626" s="83"/>
      <c r="I626" s="83"/>
      <c r="J626" s="83"/>
      <c r="K626" s="83"/>
      <c r="L626"/>
    </row>
    <row r="627" spans="1:12" ht="24" customHeight="1" x14ac:dyDescent="0.2">
      <c r="A627"/>
      <c r="F627" s="83"/>
      <c r="G627" s="83"/>
      <c r="H627" s="83"/>
      <c r="I627" s="83"/>
      <c r="J627" s="83"/>
      <c r="K627" s="83"/>
      <c r="L627"/>
    </row>
    <row r="628" spans="1:12" ht="24" customHeight="1" x14ac:dyDescent="0.2">
      <c r="A628"/>
      <c r="F628" s="83"/>
      <c r="G628" s="83"/>
      <c r="H628" s="83"/>
      <c r="I628" s="83"/>
      <c r="J628" s="83"/>
      <c r="K628" s="83"/>
      <c r="L628"/>
    </row>
    <row r="629" spans="1:12" ht="24" customHeight="1" x14ac:dyDescent="0.2">
      <c r="A629"/>
      <c r="F629" s="83"/>
      <c r="G629" s="83"/>
      <c r="H629" s="83"/>
      <c r="I629" s="83"/>
      <c r="J629" s="83"/>
      <c r="K629" s="83"/>
      <c r="L629"/>
    </row>
    <row r="630" spans="1:12" ht="24" customHeight="1" x14ac:dyDescent="0.2">
      <c r="A630"/>
      <c r="F630" s="83"/>
      <c r="G630" s="83"/>
      <c r="H630" s="83"/>
      <c r="I630" s="83"/>
      <c r="J630" s="83"/>
      <c r="K630" s="83"/>
      <c r="L630"/>
    </row>
    <row r="631" spans="1:12" ht="24" customHeight="1" x14ac:dyDescent="0.2">
      <c r="A631"/>
      <c r="F631" s="83"/>
      <c r="G631" s="83"/>
      <c r="H631" s="83"/>
      <c r="I631" s="83"/>
      <c r="J631" s="83"/>
      <c r="K631" s="83"/>
      <c r="L631"/>
    </row>
    <row r="632" spans="1:12" ht="24" customHeight="1" x14ac:dyDescent="0.2">
      <c r="A632"/>
      <c r="F632" s="83"/>
      <c r="G632" s="83"/>
      <c r="H632" s="83"/>
      <c r="I632" s="83"/>
      <c r="J632" s="83"/>
      <c r="K632" s="83"/>
      <c r="L632"/>
    </row>
    <row r="633" spans="1:12" ht="24" customHeight="1" x14ac:dyDescent="0.2">
      <c r="A633"/>
      <c r="F633" s="83"/>
      <c r="G633" s="83"/>
      <c r="H633" s="83"/>
      <c r="I633" s="83"/>
      <c r="J633" s="83"/>
      <c r="K633" s="83"/>
      <c r="L633"/>
    </row>
    <row r="634" spans="1:12" ht="24" customHeight="1" x14ac:dyDescent="0.2">
      <c r="A634"/>
      <c r="F634" s="83"/>
      <c r="G634" s="83"/>
      <c r="H634" s="83"/>
      <c r="I634" s="83"/>
      <c r="J634" s="83"/>
      <c r="K634" s="83"/>
      <c r="L634"/>
    </row>
    <row r="635" spans="1:12" ht="24" customHeight="1" x14ac:dyDescent="0.2">
      <c r="A635"/>
      <c r="F635" s="83"/>
      <c r="G635" s="83"/>
      <c r="H635" s="83"/>
      <c r="I635" s="83"/>
      <c r="J635" s="83"/>
      <c r="K635" s="83"/>
      <c r="L635"/>
    </row>
    <row r="636" spans="1:12" ht="24" customHeight="1" x14ac:dyDescent="0.2">
      <c r="A636"/>
      <c r="F636" s="83"/>
      <c r="G636" s="83"/>
      <c r="H636" s="83"/>
      <c r="I636" s="83"/>
      <c r="J636" s="83"/>
      <c r="K636" s="83"/>
      <c r="L636"/>
    </row>
    <row r="637" spans="1:12" ht="24" customHeight="1" x14ac:dyDescent="0.2">
      <c r="A637"/>
      <c r="F637" s="83"/>
      <c r="G637" s="83"/>
      <c r="H637" s="83"/>
      <c r="I637" s="83"/>
      <c r="J637" s="83"/>
      <c r="K637" s="83"/>
      <c r="L637"/>
    </row>
    <row r="638" spans="1:12" ht="24" customHeight="1" x14ac:dyDescent="0.2">
      <c r="A638"/>
      <c r="F638" s="83"/>
      <c r="G638" s="83"/>
      <c r="H638" s="83"/>
      <c r="I638" s="83"/>
      <c r="J638" s="83"/>
      <c r="K638" s="83"/>
      <c r="L638"/>
    </row>
    <row r="639" spans="1:12" ht="24" customHeight="1" x14ac:dyDescent="0.2">
      <c r="A639"/>
      <c r="F639" s="83"/>
      <c r="G639" s="83"/>
      <c r="H639" s="83"/>
      <c r="I639" s="83"/>
      <c r="J639" s="83"/>
      <c r="K639" s="83"/>
      <c r="L639"/>
    </row>
    <row r="640" spans="1:12" ht="24" customHeight="1" x14ac:dyDescent="0.2">
      <c r="A640"/>
      <c r="F640" s="83"/>
      <c r="G640" s="83"/>
      <c r="H640" s="83"/>
      <c r="I640" s="83"/>
      <c r="J640" s="83"/>
      <c r="K640" s="83"/>
      <c r="L640"/>
    </row>
    <row r="641" spans="1:12" ht="24" customHeight="1" x14ac:dyDescent="0.2">
      <c r="A641"/>
      <c r="F641" s="83"/>
      <c r="G641" s="83"/>
      <c r="H641" s="83"/>
      <c r="I641" s="83"/>
      <c r="J641" s="83"/>
      <c r="K641" s="83"/>
      <c r="L641"/>
    </row>
    <row r="642" spans="1:12" ht="24" customHeight="1" x14ac:dyDescent="0.2">
      <c r="A642"/>
      <c r="F642" s="83"/>
      <c r="G642" s="83"/>
      <c r="H642" s="83"/>
      <c r="I642" s="83"/>
      <c r="J642" s="83"/>
      <c r="K642" s="83"/>
      <c r="L642"/>
    </row>
    <row r="643" spans="1:12" ht="24" customHeight="1" x14ac:dyDescent="0.2">
      <c r="A643"/>
      <c r="F643" s="83"/>
      <c r="G643" s="83"/>
      <c r="H643" s="83"/>
      <c r="I643" s="83"/>
      <c r="J643" s="83"/>
      <c r="K643" s="83"/>
      <c r="L643"/>
    </row>
    <row r="644" spans="1:12" ht="24" customHeight="1" x14ac:dyDescent="0.2">
      <c r="A644"/>
      <c r="F644" s="83"/>
      <c r="G644" s="83"/>
      <c r="H644" s="83"/>
      <c r="I644" s="83"/>
      <c r="J644" s="83"/>
      <c r="K644" s="83"/>
      <c r="L644"/>
    </row>
    <row r="645" spans="1:12" ht="24" customHeight="1" x14ac:dyDescent="0.2">
      <c r="A645"/>
      <c r="F645" s="83"/>
      <c r="G645" s="83"/>
      <c r="H645" s="83"/>
      <c r="I645" s="83"/>
      <c r="J645" s="83"/>
      <c r="K645" s="83"/>
      <c r="L645"/>
    </row>
    <row r="646" spans="1:12" ht="24" customHeight="1" x14ac:dyDescent="0.2">
      <c r="A646"/>
      <c r="F646" s="83"/>
      <c r="G646" s="83"/>
      <c r="H646" s="83"/>
      <c r="I646" s="83"/>
      <c r="J646" s="83"/>
      <c r="K646" s="83"/>
      <c r="L646"/>
    </row>
    <row r="647" spans="1:12" ht="24" customHeight="1" x14ac:dyDescent="0.2">
      <c r="A647"/>
      <c r="F647" s="83"/>
      <c r="G647" s="83"/>
      <c r="H647" s="83"/>
      <c r="I647" s="83"/>
      <c r="J647" s="83"/>
      <c r="K647" s="83"/>
      <c r="L647"/>
    </row>
    <row r="648" spans="1:12" ht="24" customHeight="1" x14ac:dyDescent="0.2">
      <c r="A648"/>
      <c r="F648" s="83"/>
      <c r="G648" s="83"/>
      <c r="H648" s="83"/>
      <c r="I648" s="83"/>
      <c r="J648" s="83"/>
      <c r="K648" s="83"/>
      <c r="L648"/>
    </row>
    <row r="649" spans="1:12" ht="24" customHeight="1" x14ac:dyDescent="0.2">
      <c r="A649"/>
      <c r="F649" s="83"/>
      <c r="G649" s="83"/>
      <c r="H649" s="83"/>
      <c r="I649" s="83"/>
      <c r="J649" s="83"/>
      <c r="K649" s="83"/>
      <c r="L649"/>
    </row>
    <row r="650" spans="1:12" ht="24" customHeight="1" x14ac:dyDescent="0.2">
      <c r="A650"/>
      <c r="F650" s="83"/>
      <c r="G650" s="83"/>
      <c r="H650" s="83"/>
      <c r="I650" s="83"/>
      <c r="J650" s="83"/>
      <c r="K650" s="83"/>
      <c r="L650"/>
    </row>
    <row r="651" spans="1:12" ht="24" customHeight="1" x14ac:dyDescent="0.2">
      <c r="A651"/>
      <c r="F651" s="83"/>
      <c r="G651" s="83"/>
      <c r="H651" s="83"/>
      <c r="I651" s="83"/>
      <c r="J651" s="83"/>
      <c r="K651" s="83"/>
      <c r="L651"/>
    </row>
    <row r="652" spans="1:12" ht="24" customHeight="1" x14ac:dyDescent="0.2">
      <c r="A652"/>
      <c r="F652" s="83"/>
      <c r="G652" s="83"/>
      <c r="H652" s="83"/>
      <c r="I652" s="83"/>
      <c r="J652" s="83"/>
      <c r="K652" s="83"/>
      <c r="L652"/>
    </row>
    <row r="653" spans="1:12" ht="24" customHeight="1" x14ac:dyDescent="0.2">
      <c r="A653"/>
      <c r="F653" s="83"/>
      <c r="G653" s="83"/>
      <c r="H653" s="83"/>
      <c r="I653" s="83"/>
      <c r="J653" s="83"/>
      <c r="K653" s="83"/>
      <c r="L653"/>
    </row>
    <row r="654" spans="1:12" ht="24" customHeight="1" x14ac:dyDescent="0.2">
      <c r="A654"/>
      <c r="F654" s="83"/>
      <c r="G654" s="83"/>
      <c r="H654" s="83"/>
      <c r="I654" s="83"/>
      <c r="J654" s="83"/>
      <c r="K654" s="83"/>
      <c r="L654"/>
    </row>
    <row r="655" spans="1:12" ht="24" customHeight="1" x14ac:dyDescent="0.2">
      <c r="A655"/>
      <c r="F655" s="83"/>
      <c r="G655" s="83"/>
      <c r="H655" s="83"/>
      <c r="I655" s="83"/>
      <c r="J655" s="83"/>
      <c r="K655" s="83"/>
      <c r="L655"/>
    </row>
    <row r="656" spans="1:12" ht="24" customHeight="1" x14ac:dyDescent="0.2">
      <c r="A656"/>
      <c r="F656" s="83"/>
      <c r="G656" s="83"/>
      <c r="H656" s="83"/>
      <c r="I656" s="83"/>
      <c r="J656" s="83"/>
      <c r="K656" s="83"/>
      <c r="L656"/>
    </row>
    <row r="657" spans="1:12" ht="24" customHeight="1" x14ac:dyDescent="0.2">
      <c r="A657"/>
      <c r="F657" s="83"/>
      <c r="G657" s="83"/>
      <c r="H657" s="83"/>
      <c r="I657" s="83"/>
      <c r="J657" s="83"/>
      <c r="K657" s="83"/>
      <c r="L657"/>
    </row>
    <row r="658" spans="1:12" ht="24" customHeight="1" x14ac:dyDescent="0.2">
      <c r="A658"/>
      <c r="F658" s="83"/>
      <c r="G658" s="83"/>
      <c r="H658" s="83"/>
      <c r="I658" s="83"/>
      <c r="J658" s="83"/>
      <c r="K658" s="83"/>
      <c r="L658"/>
    </row>
    <row r="659" spans="1:12" ht="24" customHeight="1" x14ac:dyDescent="0.2">
      <c r="A659"/>
      <c r="F659" s="83"/>
      <c r="G659" s="83"/>
      <c r="H659" s="83"/>
      <c r="I659" s="83"/>
      <c r="J659" s="83"/>
      <c r="K659" s="83"/>
      <c r="L659"/>
    </row>
    <row r="660" spans="1:12" ht="24" customHeight="1" x14ac:dyDescent="0.2">
      <c r="A660"/>
      <c r="F660" s="83"/>
      <c r="G660" s="83"/>
      <c r="H660" s="83"/>
      <c r="I660" s="83"/>
      <c r="J660" s="83"/>
      <c r="K660" s="83"/>
      <c r="L660"/>
    </row>
    <row r="661" spans="1:12" ht="24" customHeight="1" x14ac:dyDescent="0.2">
      <c r="A661"/>
      <c r="F661" s="83"/>
      <c r="G661" s="83"/>
      <c r="H661" s="83"/>
      <c r="I661" s="83"/>
      <c r="J661" s="83"/>
      <c r="K661" s="83"/>
      <c r="L661"/>
    </row>
    <row r="662" spans="1:12" ht="24" customHeight="1" x14ac:dyDescent="0.2">
      <c r="A662"/>
      <c r="F662" s="83"/>
      <c r="G662" s="83"/>
      <c r="H662" s="83"/>
      <c r="I662" s="83"/>
      <c r="J662" s="83"/>
      <c r="K662" s="83"/>
      <c r="L662"/>
    </row>
    <row r="663" spans="1:12" ht="24" customHeight="1" x14ac:dyDescent="0.2">
      <c r="A663"/>
      <c r="F663" s="83"/>
      <c r="G663" s="83"/>
      <c r="H663" s="83"/>
      <c r="I663" s="83"/>
      <c r="J663" s="83"/>
      <c r="K663" s="83"/>
      <c r="L663"/>
    </row>
    <row r="664" spans="1:12" ht="24" customHeight="1" x14ac:dyDescent="0.2">
      <c r="A664"/>
      <c r="F664" s="83"/>
      <c r="G664" s="83"/>
      <c r="H664" s="83"/>
      <c r="I664" s="83"/>
      <c r="J664" s="83"/>
      <c r="K664" s="83"/>
      <c r="L664"/>
    </row>
    <row r="665" spans="1:12" ht="24" customHeight="1" x14ac:dyDescent="0.2">
      <c r="A665"/>
      <c r="F665" s="83"/>
      <c r="G665" s="83"/>
      <c r="H665" s="83"/>
      <c r="I665" s="83"/>
      <c r="J665" s="83"/>
      <c r="K665" s="83"/>
      <c r="L665"/>
    </row>
    <row r="666" spans="1:12" ht="24" customHeight="1" x14ac:dyDescent="0.2">
      <c r="A666"/>
      <c r="F666" s="83"/>
      <c r="G666" s="83"/>
      <c r="H666" s="83"/>
      <c r="I666" s="83"/>
      <c r="J666" s="83"/>
      <c r="K666" s="83"/>
      <c r="L666"/>
    </row>
    <row r="667" spans="1:12" ht="24" customHeight="1" x14ac:dyDescent="0.2">
      <c r="A667"/>
      <c r="F667" s="83"/>
      <c r="G667" s="83"/>
      <c r="H667" s="83"/>
      <c r="I667" s="83"/>
      <c r="J667" s="83"/>
      <c r="K667" s="83"/>
      <c r="L667"/>
    </row>
    <row r="668" spans="1:12" ht="24" customHeight="1" x14ac:dyDescent="0.2">
      <c r="A668"/>
      <c r="F668" s="83"/>
      <c r="G668" s="83"/>
      <c r="H668" s="83"/>
      <c r="I668" s="83"/>
      <c r="J668" s="83"/>
      <c r="K668" s="83"/>
      <c r="L668"/>
    </row>
    <row r="669" spans="1:12" ht="24" customHeight="1" x14ac:dyDescent="0.2">
      <c r="A669"/>
      <c r="F669" s="83"/>
      <c r="G669" s="83"/>
      <c r="H669" s="83"/>
      <c r="I669" s="83"/>
      <c r="J669" s="83"/>
      <c r="K669" s="83"/>
      <c r="L669"/>
    </row>
    <row r="670" spans="1:12" ht="24" customHeight="1" x14ac:dyDescent="0.2">
      <c r="A670"/>
      <c r="F670" s="83"/>
      <c r="G670" s="83"/>
      <c r="H670" s="83"/>
      <c r="I670" s="83"/>
      <c r="J670" s="83"/>
      <c r="K670" s="83"/>
      <c r="L670"/>
    </row>
    <row r="671" spans="1:12" ht="24" customHeight="1" x14ac:dyDescent="0.2">
      <c r="A671"/>
      <c r="F671" s="83"/>
      <c r="G671" s="83"/>
      <c r="H671" s="83"/>
      <c r="I671" s="83"/>
      <c r="J671" s="83"/>
      <c r="K671" s="83"/>
      <c r="L671"/>
    </row>
    <row r="672" spans="1:12" ht="24" customHeight="1" x14ac:dyDescent="0.2">
      <c r="A672"/>
      <c r="F672" s="83"/>
      <c r="G672" s="83"/>
      <c r="H672" s="83"/>
      <c r="I672" s="83"/>
      <c r="J672" s="83"/>
      <c r="K672" s="83"/>
      <c r="L672"/>
    </row>
    <row r="673" spans="1:12" ht="24" customHeight="1" x14ac:dyDescent="0.2">
      <c r="A673"/>
      <c r="F673" s="83"/>
      <c r="G673" s="83"/>
      <c r="H673" s="83"/>
      <c r="I673" s="83"/>
      <c r="J673" s="83"/>
      <c r="K673" s="83"/>
      <c r="L673"/>
    </row>
    <row r="674" spans="1:12" ht="24" customHeight="1" x14ac:dyDescent="0.2">
      <c r="A674"/>
      <c r="F674" s="83"/>
      <c r="G674" s="83"/>
      <c r="H674" s="83"/>
      <c r="I674" s="83"/>
      <c r="J674" s="83"/>
      <c r="K674" s="83"/>
      <c r="L674"/>
    </row>
    <row r="675" spans="1:12" ht="24" customHeight="1" x14ac:dyDescent="0.2">
      <c r="A675"/>
      <c r="F675" s="83"/>
      <c r="G675" s="83"/>
      <c r="H675" s="83"/>
      <c r="I675" s="83"/>
      <c r="J675" s="83"/>
      <c r="K675" s="83"/>
      <c r="L675"/>
    </row>
    <row r="676" spans="1:12" ht="24" customHeight="1" x14ac:dyDescent="0.2">
      <c r="A676"/>
      <c r="F676" s="83"/>
      <c r="G676" s="83"/>
      <c r="H676" s="83"/>
      <c r="I676" s="83"/>
      <c r="J676" s="83"/>
      <c r="K676" s="83"/>
      <c r="L676"/>
    </row>
    <row r="677" spans="1:12" ht="24" customHeight="1" x14ac:dyDescent="0.2">
      <c r="A677"/>
      <c r="F677" s="83"/>
      <c r="G677" s="83"/>
      <c r="H677" s="83"/>
      <c r="I677" s="83"/>
      <c r="J677" s="83"/>
      <c r="K677" s="83"/>
      <c r="L677"/>
    </row>
    <row r="678" spans="1:12" ht="24" customHeight="1" x14ac:dyDescent="0.2">
      <c r="A678"/>
      <c r="F678" s="83"/>
      <c r="G678" s="83"/>
      <c r="H678" s="83"/>
      <c r="I678" s="83"/>
      <c r="J678" s="83"/>
      <c r="K678" s="83"/>
      <c r="L678"/>
    </row>
    <row r="679" spans="1:12" ht="24" customHeight="1" x14ac:dyDescent="0.2">
      <c r="A679"/>
      <c r="F679" s="83"/>
      <c r="G679" s="83"/>
      <c r="H679" s="83"/>
      <c r="I679" s="83"/>
      <c r="J679" s="83"/>
      <c r="K679" s="83"/>
      <c r="L679"/>
    </row>
    <row r="680" spans="1:12" ht="24" customHeight="1" x14ac:dyDescent="0.2">
      <c r="A680"/>
      <c r="F680" s="83"/>
      <c r="G680" s="83"/>
      <c r="H680" s="83"/>
      <c r="I680" s="83"/>
      <c r="J680" s="83"/>
      <c r="K680" s="83"/>
      <c r="L680"/>
    </row>
    <row r="681" spans="1:12" ht="24" customHeight="1" x14ac:dyDescent="0.2">
      <c r="A681"/>
      <c r="F681" s="83"/>
      <c r="G681" s="83"/>
      <c r="H681" s="83"/>
      <c r="I681" s="83"/>
      <c r="J681" s="83"/>
      <c r="K681" s="83"/>
      <c r="L681"/>
    </row>
    <row r="682" spans="1:12" ht="24" customHeight="1" x14ac:dyDescent="0.2">
      <c r="A682"/>
      <c r="F682" s="83"/>
      <c r="G682" s="83"/>
      <c r="H682" s="83"/>
      <c r="I682" s="83"/>
      <c r="J682" s="83"/>
      <c r="K682" s="83"/>
      <c r="L682"/>
    </row>
    <row r="683" spans="1:12" ht="24" customHeight="1" x14ac:dyDescent="0.2">
      <c r="A683"/>
      <c r="L683"/>
    </row>
    <row r="684" spans="1:12" ht="24" customHeight="1" x14ac:dyDescent="0.2">
      <c r="A684"/>
      <c r="L684"/>
    </row>
    <row r="685" spans="1:12" ht="24" customHeight="1" x14ac:dyDescent="0.2">
      <c r="A685"/>
      <c r="L685"/>
    </row>
    <row r="686" spans="1:12" ht="24" customHeight="1" x14ac:dyDescent="0.2">
      <c r="A686"/>
      <c r="L686"/>
    </row>
    <row r="687" spans="1:12" ht="24" customHeight="1" x14ac:dyDescent="0.2">
      <c r="A687"/>
      <c r="L687"/>
    </row>
    <row r="688" spans="1:12" ht="24" customHeight="1" x14ac:dyDescent="0.2">
      <c r="A688"/>
      <c r="L688"/>
    </row>
    <row r="689" spans="1:12" ht="24" customHeight="1" x14ac:dyDescent="0.2">
      <c r="A689"/>
      <c r="L689"/>
    </row>
    <row r="690" spans="1:12" ht="24" customHeight="1" x14ac:dyDescent="0.2">
      <c r="A690"/>
      <c r="L690"/>
    </row>
    <row r="691" spans="1:12" ht="24" customHeight="1" x14ac:dyDescent="0.2">
      <c r="A691"/>
      <c r="L691"/>
    </row>
    <row r="692" spans="1:12" ht="24" customHeight="1" x14ac:dyDescent="0.2">
      <c r="A692"/>
      <c r="L692"/>
    </row>
    <row r="693" spans="1:12" ht="24" customHeight="1" x14ac:dyDescent="0.2">
      <c r="A693"/>
      <c r="L693"/>
    </row>
    <row r="694" spans="1:12" ht="24" customHeight="1" x14ac:dyDescent="0.2">
      <c r="A694"/>
      <c r="L694"/>
    </row>
    <row r="695" spans="1:12" ht="24" customHeight="1" x14ac:dyDescent="0.2">
      <c r="A695"/>
      <c r="L695"/>
    </row>
    <row r="696" spans="1:12" ht="24" customHeight="1" x14ac:dyDescent="0.2">
      <c r="A696"/>
      <c r="L696"/>
    </row>
    <row r="697" spans="1:12" ht="24" customHeight="1" x14ac:dyDescent="0.2">
      <c r="A697"/>
      <c r="L697"/>
    </row>
    <row r="698" spans="1:12" ht="24" customHeight="1" x14ac:dyDescent="0.2">
      <c r="A698"/>
      <c r="L698"/>
    </row>
    <row r="699" spans="1:12" ht="24" customHeight="1" x14ac:dyDescent="0.2">
      <c r="A699"/>
      <c r="L699"/>
    </row>
    <row r="700" spans="1:12" ht="24" customHeight="1" x14ac:dyDescent="0.2">
      <c r="A700"/>
      <c r="L700"/>
    </row>
    <row r="701" spans="1:12" ht="24" customHeight="1" x14ac:dyDescent="0.2">
      <c r="A701"/>
      <c r="L701"/>
    </row>
    <row r="702" spans="1:12" ht="24" customHeight="1" x14ac:dyDescent="0.2">
      <c r="A702"/>
      <c r="L702"/>
    </row>
    <row r="703" spans="1:12" ht="24" customHeight="1" x14ac:dyDescent="0.2">
      <c r="A703"/>
      <c r="L703"/>
    </row>
    <row r="704" spans="1:12" ht="24" customHeight="1" x14ac:dyDescent="0.2">
      <c r="A704"/>
      <c r="L704"/>
    </row>
    <row r="705" spans="1:12" ht="24" customHeight="1" x14ac:dyDescent="0.2">
      <c r="A705"/>
      <c r="L705"/>
    </row>
    <row r="706" spans="1:12" ht="24" customHeight="1" x14ac:dyDescent="0.2">
      <c r="A706"/>
      <c r="L706"/>
    </row>
    <row r="707" spans="1:12" ht="24" customHeight="1" x14ac:dyDescent="0.2">
      <c r="A707"/>
      <c r="L707"/>
    </row>
    <row r="708" spans="1:12" ht="24" customHeight="1" x14ac:dyDescent="0.2">
      <c r="A708"/>
      <c r="L708"/>
    </row>
    <row r="709" spans="1:12" ht="24" customHeight="1" x14ac:dyDescent="0.2">
      <c r="A709"/>
      <c r="L709"/>
    </row>
    <row r="710" spans="1:12" ht="24" customHeight="1" x14ac:dyDescent="0.2">
      <c r="A710"/>
      <c r="L710"/>
    </row>
    <row r="711" spans="1:12" ht="24" customHeight="1" x14ac:dyDescent="0.2">
      <c r="A711"/>
      <c r="L711"/>
    </row>
    <row r="712" spans="1:12" ht="24" customHeight="1" x14ac:dyDescent="0.2">
      <c r="A712"/>
      <c r="L712"/>
    </row>
    <row r="713" spans="1:12" ht="24" customHeight="1" x14ac:dyDescent="0.2">
      <c r="A713"/>
      <c r="L713"/>
    </row>
    <row r="714" spans="1:12" ht="24" customHeight="1" x14ac:dyDescent="0.2">
      <c r="A714"/>
      <c r="L714"/>
    </row>
    <row r="715" spans="1:12" ht="24" customHeight="1" x14ac:dyDescent="0.2">
      <c r="A715"/>
      <c r="L715"/>
    </row>
    <row r="716" spans="1:12" ht="24" customHeight="1" x14ac:dyDescent="0.2">
      <c r="A716"/>
      <c r="L716"/>
    </row>
    <row r="717" spans="1:12" ht="24" customHeight="1" x14ac:dyDescent="0.2">
      <c r="A717"/>
      <c r="L717"/>
    </row>
    <row r="718" spans="1:12" ht="24" customHeight="1" x14ac:dyDescent="0.2">
      <c r="A718"/>
      <c r="L718"/>
    </row>
    <row r="719" spans="1:12" ht="24" customHeight="1" x14ac:dyDescent="0.2">
      <c r="A719"/>
      <c r="L719"/>
    </row>
    <row r="720" spans="1:12" ht="24" customHeight="1" x14ac:dyDescent="0.2">
      <c r="A720"/>
      <c r="L720"/>
    </row>
    <row r="721" spans="1:12" ht="24" customHeight="1" x14ac:dyDescent="0.2">
      <c r="A721"/>
      <c r="L721"/>
    </row>
    <row r="722" spans="1:12" ht="24" customHeight="1" x14ac:dyDescent="0.2">
      <c r="A722"/>
      <c r="L722"/>
    </row>
    <row r="723" spans="1:12" ht="24" customHeight="1" x14ac:dyDescent="0.2">
      <c r="A723"/>
      <c r="L723"/>
    </row>
    <row r="724" spans="1:12" ht="24" customHeight="1" x14ac:dyDescent="0.2">
      <c r="A724"/>
      <c r="L724"/>
    </row>
    <row r="725" spans="1:12" ht="24" customHeight="1" x14ac:dyDescent="0.2">
      <c r="A725"/>
      <c r="L725"/>
    </row>
    <row r="726" spans="1:12" ht="24" customHeight="1" x14ac:dyDescent="0.2">
      <c r="A726"/>
      <c r="L726"/>
    </row>
    <row r="727" spans="1:12" ht="24" customHeight="1" x14ac:dyDescent="0.2">
      <c r="A727"/>
      <c r="L727"/>
    </row>
    <row r="728" spans="1:12" ht="24" customHeight="1" x14ac:dyDescent="0.2">
      <c r="A728"/>
      <c r="L728"/>
    </row>
    <row r="729" spans="1:12" ht="24" customHeight="1" x14ac:dyDescent="0.2">
      <c r="A729"/>
      <c r="L729"/>
    </row>
    <row r="730" spans="1:12" ht="24" customHeight="1" x14ac:dyDescent="0.2">
      <c r="A730"/>
      <c r="L730"/>
    </row>
    <row r="731" spans="1:12" ht="24" customHeight="1" x14ac:dyDescent="0.2">
      <c r="A731"/>
      <c r="L731"/>
    </row>
    <row r="732" spans="1:12" ht="24" customHeight="1" x14ac:dyDescent="0.2">
      <c r="A732"/>
      <c r="L732"/>
    </row>
    <row r="733" spans="1:12" ht="24" customHeight="1" x14ac:dyDescent="0.2">
      <c r="A733"/>
      <c r="L733"/>
    </row>
    <row r="734" spans="1:12" ht="24" customHeight="1" x14ac:dyDescent="0.2">
      <c r="A734"/>
      <c r="L734"/>
    </row>
    <row r="735" spans="1:12" ht="24" customHeight="1" x14ac:dyDescent="0.2">
      <c r="A735"/>
      <c r="L735"/>
    </row>
    <row r="736" spans="1:12" ht="24" customHeight="1" x14ac:dyDescent="0.2">
      <c r="A736"/>
      <c r="L736"/>
    </row>
    <row r="737" spans="1:12" ht="24" customHeight="1" x14ac:dyDescent="0.2">
      <c r="A737"/>
      <c r="L737"/>
    </row>
    <row r="738" spans="1:12" ht="24" customHeight="1" x14ac:dyDescent="0.2">
      <c r="A738"/>
      <c r="L738"/>
    </row>
    <row r="739" spans="1:12" ht="24" customHeight="1" x14ac:dyDescent="0.2">
      <c r="A739"/>
      <c r="L739"/>
    </row>
    <row r="740" spans="1:12" ht="24" customHeight="1" x14ac:dyDescent="0.2">
      <c r="A740"/>
      <c r="L740"/>
    </row>
    <row r="741" spans="1:12" ht="24" customHeight="1" x14ac:dyDescent="0.2">
      <c r="A741"/>
      <c r="L741"/>
    </row>
    <row r="742" spans="1:12" ht="24" customHeight="1" x14ac:dyDescent="0.2">
      <c r="A742"/>
      <c r="L742"/>
    </row>
    <row r="743" spans="1:12" ht="24" customHeight="1" x14ac:dyDescent="0.2">
      <c r="A743"/>
      <c r="L743"/>
    </row>
    <row r="744" spans="1:12" ht="24" customHeight="1" x14ac:dyDescent="0.2">
      <c r="A744"/>
      <c r="L744"/>
    </row>
    <row r="745" spans="1:12" ht="24" customHeight="1" x14ac:dyDescent="0.2">
      <c r="A745"/>
      <c r="L745"/>
    </row>
    <row r="746" spans="1:12" ht="24" customHeight="1" x14ac:dyDescent="0.2">
      <c r="A746"/>
      <c r="L746"/>
    </row>
    <row r="747" spans="1:12" ht="24" customHeight="1" x14ac:dyDescent="0.2">
      <c r="A747"/>
      <c r="L747"/>
    </row>
    <row r="748" spans="1:12" ht="24" customHeight="1" x14ac:dyDescent="0.2">
      <c r="A748"/>
      <c r="L748"/>
    </row>
    <row r="749" spans="1:12" ht="24" customHeight="1" x14ac:dyDescent="0.2">
      <c r="A749"/>
      <c r="L749"/>
    </row>
    <row r="750" spans="1:12" ht="24" customHeight="1" x14ac:dyDescent="0.2">
      <c r="A750"/>
      <c r="L750"/>
    </row>
    <row r="751" spans="1:12" ht="24" customHeight="1" x14ac:dyDescent="0.2">
      <c r="A751"/>
      <c r="L751"/>
    </row>
    <row r="752" spans="1:12" ht="24" customHeight="1" x14ac:dyDescent="0.2">
      <c r="A752"/>
      <c r="L752"/>
    </row>
    <row r="753" spans="1:12" ht="24" customHeight="1" x14ac:dyDescent="0.2">
      <c r="A753"/>
      <c r="L753"/>
    </row>
    <row r="754" spans="1:12" ht="24" customHeight="1" x14ac:dyDescent="0.2">
      <c r="A754"/>
      <c r="L754"/>
    </row>
    <row r="755" spans="1:12" ht="24" customHeight="1" x14ac:dyDescent="0.2">
      <c r="A755"/>
      <c r="L755"/>
    </row>
    <row r="756" spans="1:12" ht="24" customHeight="1" x14ac:dyDescent="0.2">
      <c r="A756"/>
      <c r="L756"/>
    </row>
    <row r="757" spans="1:12" ht="24" customHeight="1" x14ac:dyDescent="0.2">
      <c r="A757"/>
      <c r="L757"/>
    </row>
    <row r="758" spans="1:12" ht="24" customHeight="1" x14ac:dyDescent="0.2">
      <c r="A758"/>
      <c r="L758"/>
    </row>
    <row r="759" spans="1:12" ht="24" customHeight="1" x14ac:dyDescent="0.2">
      <c r="A759"/>
      <c r="L759"/>
    </row>
    <row r="760" spans="1:12" ht="24" customHeight="1" x14ac:dyDescent="0.2">
      <c r="A760"/>
      <c r="L760"/>
    </row>
    <row r="761" spans="1:12" ht="24" customHeight="1" x14ac:dyDescent="0.2">
      <c r="A761"/>
      <c r="L761"/>
    </row>
    <row r="762" spans="1:12" ht="24" customHeight="1" x14ac:dyDescent="0.2">
      <c r="A762"/>
      <c r="L762"/>
    </row>
    <row r="763" spans="1:12" ht="24" customHeight="1" x14ac:dyDescent="0.2">
      <c r="A763"/>
      <c r="L763"/>
    </row>
    <row r="764" spans="1:12" ht="24" customHeight="1" x14ac:dyDescent="0.2">
      <c r="A764"/>
      <c r="L764"/>
    </row>
    <row r="765" spans="1:12" ht="24" customHeight="1" x14ac:dyDescent="0.2">
      <c r="A765"/>
      <c r="L765"/>
    </row>
    <row r="766" spans="1:12" ht="24" customHeight="1" x14ac:dyDescent="0.2">
      <c r="A766"/>
      <c r="L766"/>
    </row>
    <row r="767" spans="1:12" ht="24" customHeight="1" x14ac:dyDescent="0.2">
      <c r="A767"/>
      <c r="L767"/>
    </row>
    <row r="768" spans="1:12" ht="24" customHeight="1" x14ac:dyDescent="0.2">
      <c r="A768"/>
      <c r="L768"/>
    </row>
    <row r="769" spans="1:12" ht="24" customHeight="1" x14ac:dyDescent="0.2">
      <c r="A769"/>
      <c r="L769"/>
    </row>
    <row r="770" spans="1:12" ht="24" customHeight="1" x14ac:dyDescent="0.2">
      <c r="A770"/>
      <c r="L770"/>
    </row>
    <row r="771" spans="1:12" ht="24" customHeight="1" x14ac:dyDescent="0.2">
      <c r="A771"/>
      <c r="L771"/>
    </row>
    <row r="772" spans="1:12" ht="24" customHeight="1" x14ac:dyDescent="0.2">
      <c r="A772"/>
      <c r="L772"/>
    </row>
    <row r="773" spans="1:12" ht="24" customHeight="1" x14ac:dyDescent="0.2">
      <c r="A773"/>
      <c r="L773"/>
    </row>
    <row r="774" spans="1:12" ht="24" customHeight="1" x14ac:dyDescent="0.2">
      <c r="A774"/>
      <c r="L774"/>
    </row>
    <row r="775" spans="1:12" ht="24" customHeight="1" x14ac:dyDescent="0.2">
      <c r="A775"/>
      <c r="L775"/>
    </row>
    <row r="776" spans="1:12" ht="24" customHeight="1" x14ac:dyDescent="0.2">
      <c r="A776"/>
      <c r="L776"/>
    </row>
    <row r="777" spans="1:12" ht="24" customHeight="1" x14ac:dyDescent="0.2">
      <c r="A777"/>
      <c r="L777"/>
    </row>
    <row r="778" spans="1:12" ht="24" customHeight="1" x14ac:dyDescent="0.2">
      <c r="A778"/>
      <c r="L778"/>
    </row>
    <row r="779" spans="1:12" ht="24" customHeight="1" x14ac:dyDescent="0.2">
      <c r="A779"/>
      <c r="L779"/>
    </row>
    <row r="780" spans="1:12" ht="24" customHeight="1" x14ac:dyDescent="0.2">
      <c r="A780"/>
      <c r="L780"/>
    </row>
    <row r="781" spans="1:12" ht="24" customHeight="1" x14ac:dyDescent="0.2">
      <c r="A781"/>
      <c r="L781"/>
    </row>
    <row r="782" spans="1:12" ht="24" customHeight="1" x14ac:dyDescent="0.2">
      <c r="A782"/>
      <c r="L782"/>
    </row>
    <row r="783" spans="1:12" ht="24" customHeight="1" x14ac:dyDescent="0.2">
      <c r="A783"/>
      <c r="L783"/>
    </row>
    <row r="784" spans="1:12" ht="24" customHeight="1" x14ac:dyDescent="0.2">
      <c r="A784"/>
      <c r="L784"/>
    </row>
    <row r="785" spans="1:12" ht="24" customHeight="1" x14ac:dyDescent="0.2">
      <c r="A785"/>
      <c r="L785"/>
    </row>
    <row r="786" spans="1:12" ht="24" customHeight="1" x14ac:dyDescent="0.2">
      <c r="A786"/>
      <c r="L786"/>
    </row>
    <row r="787" spans="1:12" ht="24" customHeight="1" x14ac:dyDescent="0.2">
      <c r="A787"/>
      <c r="L787"/>
    </row>
    <row r="788" spans="1:12" ht="24" customHeight="1" x14ac:dyDescent="0.2">
      <c r="A788"/>
      <c r="L788"/>
    </row>
    <row r="789" spans="1:12" ht="24" customHeight="1" x14ac:dyDescent="0.2">
      <c r="A789"/>
      <c r="L789"/>
    </row>
    <row r="790" spans="1:12" ht="24" customHeight="1" x14ac:dyDescent="0.2">
      <c r="A790"/>
      <c r="L790"/>
    </row>
    <row r="791" spans="1:12" ht="24" customHeight="1" x14ac:dyDescent="0.2">
      <c r="A791"/>
      <c r="L791"/>
    </row>
    <row r="792" spans="1:12" ht="24" customHeight="1" x14ac:dyDescent="0.2">
      <c r="A792"/>
      <c r="L792"/>
    </row>
    <row r="793" spans="1:12" ht="24" customHeight="1" x14ac:dyDescent="0.2">
      <c r="A793"/>
      <c r="L793"/>
    </row>
    <row r="794" spans="1:12" ht="24" customHeight="1" x14ac:dyDescent="0.2">
      <c r="A794"/>
      <c r="L794"/>
    </row>
    <row r="795" spans="1:12" ht="24" customHeight="1" x14ac:dyDescent="0.2">
      <c r="A795"/>
      <c r="L795"/>
    </row>
    <row r="796" spans="1:12" ht="24" customHeight="1" x14ac:dyDescent="0.2">
      <c r="A796"/>
      <c r="L796"/>
    </row>
    <row r="797" spans="1:12" ht="24" customHeight="1" x14ac:dyDescent="0.2">
      <c r="A797"/>
      <c r="L797"/>
    </row>
    <row r="798" spans="1:12" ht="24" customHeight="1" x14ac:dyDescent="0.2">
      <c r="A798"/>
      <c r="L798"/>
    </row>
    <row r="799" spans="1:12" ht="24" customHeight="1" x14ac:dyDescent="0.2">
      <c r="A799"/>
      <c r="L799"/>
    </row>
    <row r="800" spans="1:12" ht="24" customHeight="1" x14ac:dyDescent="0.2">
      <c r="A800"/>
      <c r="L800"/>
    </row>
    <row r="801" spans="1:12" ht="24" customHeight="1" x14ac:dyDescent="0.2">
      <c r="A801"/>
      <c r="L801"/>
    </row>
    <row r="802" spans="1:12" ht="24" customHeight="1" x14ac:dyDescent="0.2">
      <c r="A802"/>
      <c r="L802"/>
    </row>
    <row r="803" spans="1:12" ht="24" customHeight="1" x14ac:dyDescent="0.2">
      <c r="A803"/>
      <c r="L803"/>
    </row>
    <row r="804" spans="1:12" ht="24" customHeight="1" x14ac:dyDescent="0.2">
      <c r="A804"/>
      <c r="L804"/>
    </row>
    <row r="805" spans="1:12" ht="24" customHeight="1" x14ac:dyDescent="0.2">
      <c r="A805"/>
      <c r="L805"/>
    </row>
    <row r="806" spans="1:12" ht="24" customHeight="1" x14ac:dyDescent="0.2">
      <c r="A806"/>
      <c r="L806"/>
    </row>
    <row r="807" spans="1:12" ht="24" customHeight="1" x14ac:dyDescent="0.2">
      <c r="A807"/>
      <c r="L807"/>
    </row>
    <row r="808" spans="1:12" ht="24" customHeight="1" x14ac:dyDescent="0.2">
      <c r="A808"/>
      <c r="L808"/>
    </row>
    <row r="809" spans="1:12" ht="24" customHeight="1" x14ac:dyDescent="0.2">
      <c r="A809"/>
      <c r="L809"/>
    </row>
    <row r="810" spans="1:12" ht="24" customHeight="1" x14ac:dyDescent="0.2">
      <c r="A810"/>
      <c r="L810"/>
    </row>
    <row r="811" spans="1:12" ht="24" customHeight="1" x14ac:dyDescent="0.2">
      <c r="A811"/>
      <c r="L811"/>
    </row>
    <row r="812" spans="1:12" ht="24" customHeight="1" x14ac:dyDescent="0.2">
      <c r="A812"/>
      <c r="L812"/>
    </row>
    <row r="813" spans="1:12" ht="24" customHeight="1" x14ac:dyDescent="0.2">
      <c r="A813"/>
      <c r="L813"/>
    </row>
    <row r="814" spans="1:12" ht="24" customHeight="1" x14ac:dyDescent="0.2">
      <c r="A814"/>
      <c r="L814"/>
    </row>
    <row r="815" spans="1:12" ht="24" customHeight="1" x14ac:dyDescent="0.2">
      <c r="A815"/>
      <c r="L815"/>
    </row>
    <row r="816" spans="1:12" ht="24" customHeight="1" x14ac:dyDescent="0.2">
      <c r="A816"/>
      <c r="L816"/>
    </row>
    <row r="817" spans="1:12" ht="24" customHeight="1" x14ac:dyDescent="0.2">
      <c r="A817"/>
      <c r="L817"/>
    </row>
    <row r="818" spans="1:12" ht="24" customHeight="1" x14ac:dyDescent="0.2">
      <c r="A818"/>
      <c r="L818"/>
    </row>
    <row r="819" spans="1:12" ht="24" customHeight="1" x14ac:dyDescent="0.2">
      <c r="A819"/>
      <c r="L819"/>
    </row>
    <row r="820" spans="1:12" ht="24" customHeight="1" x14ac:dyDescent="0.2">
      <c r="A820"/>
      <c r="L820"/>
    </row>
    <row r="821" spans="1:12" ht="24" customHeight="1" x14ac:dyDescent="0.2">
      <c r="A821"/>
      <c r="L821"/>
    </row>
    <row r="822" spans="1:12" ht="24" customHeight="1" x14ac:dyDescent="0.2">
      <c r="A822"/>
      <c r="L822"/>
    </row>
    <row r="823" spans="1:12" ht="24" customHeight="1" x14ac:dyDescent="0.2">
      <c r="A823"/>
      <c r="L823"/>
    </row>
    <row r="824" spans="1:12" ht="24" customHeight="1" x14ac:dyDescent="0.2">
      <c r="A824"/>
      <c r="L824"/>
    </row>
    <row r="825" spans="1:12" ht="24" customHeight="1" x14ac:dyDescent="0.2">
      <c r="A825"/>
      <c r="L825"/>
    </row>
    <row r="826" spans="1:12" ht="24" customHeight="1" x14ac:dyDescent="0.2">
      <c r="A826"/>
      <c r="L826"/>
    </row>
    <row r="827" spans="1:12" ht="24" customHeight="1" x14ac:dyDescent="0.2">
      <c r="A827"/>
      <c r="L827"/>
    </row>
    <row r="828" spans="1:12" ht="24" customHeight="1" x14ac:dyDescent="0.2">
      <c r="A828"/>
      <c r="L828"/>
    </row>
    <row r="829" spans="1:12" ht="24" customHeight="1" x14ac:dyDescent="0.2">
      <c r="A829"/>
      <c r="L829"/>
    </row>
    <row r="830" spans="1:12" ht="24" customHeight="1" x14ac:dyDescent="0.2">
      <c r="A830"/>
      <c r="L830"/>
    </row>
    <row r="831" spans="1:12" ht="24" customHeight="1" x14ac:dyDescent="0.2">
      <c r="A831"/>
      <c r="L831"/>
    </row>
    <row r="832" spans="1:12" ht="24" customHeight="1" x14ac:dyDescent="0.2">
      <c r="A832"/>
      <c r="L832"/>
    </row>
    <row r="833" spans="1:12" ht="24" customHeight="1" x14ac:dyDescent="0.2">
      <c r="A833"/>
      <c r="L833"/>
    </row>
    <row r="834" spans="1:12" ht="24" customHeight="1" x14ac:dyDescent="0.2">
      <c r="A834"/>
      <c r="L834"/>
    </row>
    <row r="835" spans="1:12" ht="24" customHeight="1" x14ac:dyDescent="0.2">
      <c r="A835"/>
      <c r="L835"/>
    </row>
    <row r="836" spans="1:12" ht="24" customHeight="1" x14ac:dyDescent="0.2">
      <c r="A836"/>
      <c r="L836"/>
    </row>
    <row r="837" spans="1:12" ht="24" customHeight="1" x14ac:dyDescent="0.2">
      <c r="A837"/>
      <c r="L837"/>
    </row>
    <row r="838" spans="1:12" ht="24" customHeight="1" x14ac:dyDescent="0.2">
      <c r="A838"/>
      <c r="L838"/>
    </row>
    <row r="839" spans="1:12" ht="24" customHeight="1" x14ac:dyDescent="0.2">
      <c r="A839"/>
      <c r="L839"/>
    </row>
    <row r="840" spans="1:12" ht="24" customHeight="1" x14ac:dyDescent="0.2">
      <c r="A840"/>
      <c r="L840"/>
    </row>
    <row r="841" spans="1:12" ht="24" customHeight="1" x14ac:dyDescent="0.2">
      <c r="A841"/>
      <c r="L841"/>
    </row>
    <row r="842" spans="1:12" ht="24" customHeight="1" x14ac:dyDescent="0.2">
      <c r="A842"/>
      <c r="L842"/>
    </row>
    <row r="843" spans="1:12" ht="24" customHeight="1" x14ac:dyDescent="0.2">
      <c r="A843"/>
      <c r="L843"/>
    </row>
    <row r="844" spans="1:12" ht="24" customHeight="1" x14ac:dyDescent="0.2">
      <c r="A844"/>
      <c r="L844"/>
    </row>
    <row r="845" spans="1:12" ht="24" customHeight="1" x14ac:dyDescent="0.2">
      <c r="A845"/>
      <c r="L845"/>
    </row>
    <row r="846" spans="1:12" ht="24" customHeight="1" x14ac:dyDescent="0.2">
      <c r="A846"/>
      <c r="L846"/>
    </row>
    <row r="847" spans="1:12" ht="24" customHeight="1" x14ac:dyDescent="0.2">
      <c r="A847"/>
      <c r="L847"/>
    </row>
    <row r="848" spans="1:12" ht="24" customHeight="1" x14ac:dyDescent="0.2">
      <c r="A848"/>
      <c r="L848"/>
    </row>
    <row r="849" spans="1:12" ht="24" customHeight="1" x14ac:dyDescent="0.2">
      <c r="A849"/>
      <c r="L849"/>
    </row>
    <row r="850" spans="1:12" ht="24" customHeight="1" x14ac:dyDescent="0.2">
      <c r="A850"/>
      <c r="L850"/>
    </row>
    <row r="851" spans="1:12" ht="24" customHeight="1" x14ac:dyDescent="0.2">
      <c r="A851"/>
      <c r="L851"/>
    </row>
    <row r="852" spans="1:12" ht="24" customHeight="1" x14ac:dyDescent="0.2">
      <c r="A852"/>
      <c r="L852"/>
    </row>
    <row r="853" spans="1:12" ht="24" customHeight="1" x14ac:dyDescent="0.2">
      <c r="A853"/>
      <c r="L853"/>
    </row>
    <row r="854" spans="1:12" ht="24" customHeight="1" x14ac:dyDescent="0.2">
      <c r="A854"/>
      <c r="L854"/>
    </row>
    <row r="855" spans="1:12" ht="24" customHeight="1" x14ac:dyDescent="0.2">
      <c r="A855"/>
      <c r="L855"/>
    </row>
    <row r="856" spans="1:12" ht="24" customHeight="1" x14ac:dyDescent="0.2">
      <c r="A856"/>
      <c r="L856"/>
    </row>
    <row r="857" spans="1:12" ht="24" customHeight="1" x14ac:dyDescent="0.2">
      <c r="A857"/>
      <c r="L857"/>
    </row>
    <row r="858" spans="1:12" ht="24" customHeight="1" x14ac:dyDescent="0.2">
      <c r="A858"/>
      <c r="L858"/>
    </row>
    <row r="859" spans="1:12" ht="24" customHeight="1" x14ac:dyDescent="0.2">
      <c r="A859"/>
      <c r="L859"/>
    </row>
    <row r="860" spans="1:12" ht="24" customHeight="1" x14ac:dyDescent="0.2">
      <c r="A860"/>
      <c r="L860"/>
    </row>
    <row r="861" spans="1:12" ht="24" customHeight="1" x14ac:dyDescent="0.2">
      <c r="A861"/>
      <c r="L861"/>
    </row>
    <row r="862" spans="1:12" ht="24" customHeight="1" x14ac:dyDescent="0.2">
      <c r="A862"/>
      <c r="L862"/>
    </row>
    <row r="863" spans="1:12" ht="24" customHeight="1" x14ac:dyDescent="0.2">
      <c r="A863"/>
      <c r="L863"/>
    </row>
    <row r="864" spans="1:12" ht="24" customHeight="1" x14ac:dyDescent="0.2">
      <c r="A864"/>
      <c r="L864"/>
    </row>
    <row r="865" spans="1:12" ht="24" customHeight="1" x14ac:dyDescent="0.2">
      <c r="A865"/>
      <c r="L865"/>
    </row>
    <row r="866" spans="1:12" ht="24" customHeight="1" x14ac:dyDescent="0.2">
      <c r="A866"/>
      <c r="L866"/>
    </row>
    <row r="867" spans="1:12" ht="24" customHeight="1" x14ac:dyDescent="0.2">
      <c r="A867"/>
      <c r="L867"/>
    </row>
    <row r="868" spans="1:12" ht="24" customHeight="1" x14ac:dyDescent="0.2">
      <c r="A868"/>
      <c r="L868"/>
    </row>
    <row r="869" spans="1:12" ht="24" customHeight="1" x14ac:dyDescent="0.2">
      <c r="A869"/>
      <c r="L869"/>
    </row>
    <row r="870" spans="1:12" ht="24" customHeight="1" x14ac:dyDescent="0.2">
      <c r="A870"/>
      <c r="L870"/>
    </row>
    <row r="871" spans="1:12" ht="24" customHeight="1" x14ac:dyDescent="0.2">
      <c r="A871"/>
      <c r="L871"/>
    </row>
    <row r="872" spans="1:12" ht="24" customHeight="1" x14ac:dyDescent="0.2">
      <c r="A872"/>
      <c r="L872"/>
    </row>
    <row r="873" spans="1:12" ht="24" customHeight="1" x14ac:dyDescent="0.2">
      <c r="A873"/>
      <c r="L873"/>
    </row>
    <row r="874" spans="1:12" ht="24" customHeight="1" x14ac:dyDescent="0.2">
      <c r="A874"/>
      <c r="L874"/>
    </row>
    <row r="875" spans="1:12" ht="24" customHeight="1" x14ac:dyDescent="0.2">
      <c r="A875"/>
      <c r="L875"/>
    </row>
    <row r="876" spans="1:12" ht="24" customHeight="1" x14ac:dyDescent="0.2">
      <c r="A876"/>
      <c r="L876"/>
    </row>
    <row r="877" spans="1:12" ht="24" customHeight="1" x14ac:dyDescent="0.2">
      <c r="A877"/>
      <c r="L877"/>
    </row>
    <row r="878" spans="1:12" ht="24" customHeight="1" x14ac:dyDescent="0.2">
      <c r="A878"/>
      <c r="L878"/>
    </row>
    <row r="879" spans="1:12" ht="24" customHeight="1" x14ac:dyDescent="0.2">
      <c r="A879"/>
      <c r="L879"/>
    </row>
    <row r="880" spans="1:12" ht="24" customHeight="1" x14ac:dyDescent="0.2">
      <c r="A880"/>
      <c r="L880"/>
    </row>
    <row r="881" spans="1:12" ht="24" customHeight="1" x14ac:dyDescent="0.2">
      <c r="A881"/>
      <c r="L881"/>
    </row>
    <row r="882" spans="1:12" ht="24" customHeight="1" x14ac:dyDescent="0.2">
      <c r="A882"/>
      <c r="L882"/>
    </row>
    <row r="883" spans="1:12" ht="24" customHeight="1" x14ac:dyDescent="0.2">
      <c r="A883"/>
      <c r="L883"/>
    </row>
    <row r="884" spans="1:12" ht="24" customHeight="1" x14ac:dyDescent="0.2">
      <c r="A884"/>
      <c r="L884"/>
    </row>
    <row r="885" spans="1:12" ht="24" customHeight="1" x14ac:dyDescent="0.2">
      <c r="A885"/>
      <c r="L885"/>
    </row>
    <row r="886" spans="1:12" ht="24" customHeight="1" x14ac:dyDescent="0.2">
      <c r="A886"/>
      <c r="L886"/>
    </row>
    <row r="887" spans="1:12" ht="24" customHeight="1" x14ac:dyDescent="0.2">
      <c r="A887"/>
      <c r="L887"/>
    </row>
    <row r="888" spans="1:12" ht="24" customHeight="1" x14ac:dyDescent="0.2">
      <c r="A888"/>
      <c r="L888"/>
    </row>
    <row r="889" spans="1:12" ht="24" customHeight="1" x14ac:dyDescent="0.2">
      <c r="A889"/>
      <c r="L889"/>
    </row>
    <row r="890" spans="1:12" ht="24" customHeight="1" x14ac:dyDescent="0.2">
      <c r="A890"/>
      <c r="L890"/>
    </row>
    <row r="891" spans="1:12" ht="24" customHeight="1" x14ac:dyDescent="0.2">
      <c r="A891"/>
      <c r="L891"/>
    </row>
    <row r="892" spans="1:12" ht="24" customHeight="1" x14ac:dyDescent="0.2">
      <c r="A892"/>
      <c r="L892"/>
    </row>
    <row r="893" spans="1:12" ht="24" customHeight="1" x14ac:dyDescent="0.2">
      <c r="A893"/>
      <c r="L893"/>
    </row>
    <row r="894" spans="1:12" ht="24" customHeight="1" x14ac:dyDescent="0.2">
      <c r="A894"/>
      <c r="L894"/>
    </row>
    <row r="895" spans="1:12" ht="24" customHeight="1" x14ac:dyDescent="0.2">
      <c r="A895"/>
      <c r="L895"/>
    </row>
    <row r="896" spans="1:12" ht="24" customHeight="1" x14ac:dyDescent="0.2">
      <c r="A896"/>
      <c r="L896"/>
    </row>
    <row r="897" spans="1:12" ht="24" customHeight="1" x14ac:dyDescent="0.2">
      <c r="A897"/>
      <c r="L897"/>
    </row>
    <row r="898" spans="1:12" ht="24" customHeight="1" x14ac:dyDescent="0.2">
      <c r="A898"/>
      <c r="L898"/>
    </row>
    <row r="899" spans="1:12" ht="24" customHeight="1" x14ac:dyDescent="0.2">
      <c r="A899"/>
      <c r="L899"/>
    </row>
    <row r="900" spans="1:12" ht="24" customHeight="1" x14ac:dyDescent="0.2">
      <c r="A900"/>
      <c r="L900"/>
    </row>
    <row r="901" spans="1:12" ht="24" customHeight="1" x14ac:dyDescent="0.2">
      <c r="A901"/>
      <c r="L901"/>
    </row>
    <row r="902" spans="1:12" ht="24" customHeight="1" x14ac:dyDescent="0.2">
      <c r="A902"/>
      <c r="L902"/>
    </row>
    <row r="903" spans="1:12" ht="24" customHeight="1" x14ac:dyDescent="0.2">
      <c r="A903"/>
      <c r="L903"/>
    </row>
    <row r="904" spans="1:12" ht="24" customHeight="1" x14ac:dyDescent="0.2">
      <c r="A904"/>
      <c r="L904"/>
    </row>
    <row r="905" spans="1:12" ht="24" customHeight="1" x14ac:dyDescent="0.2">
      <c r="A905"/>
      <c r="L905"/>
    </row>
    <row r="906" spans="1:12" ht="24" customHeight="1" x14ac:dyDescent="0.2">
      <c r="A906"/>
      <c r="L906"/>
    </row>
    <row r="907" spans="1:12" ht="24" customHeight="1" x14ac:dyDescent="0.2">
      <c r="A907"/>
      <c r="L907"/>
    </row>
    <row r="908" spans="1:12" ht="24" customHeight="1" x14ac:dyDescent="0.2">
      <c r="A908"/>
      <c r="L908"/>
    </row>
    <row r="909" spans="1:12" ht="24" customHeight="1" x14ac:dyDescent="0.2">
      <c r="A909"/>
      <c r="L909"/>
    </row>
    <row r="910" spans="1:12" ht="24" customHeight="1" x14ac:dyDescent="0.2">
      <c r="A910"/>
      <c r="L910"/>
    </row>
    <row r="911" spans="1:12" ht="24" customHeight="1" x14ac:dyDescent="0.2">
      <c r="A911"/>
      <c r="L911"/>
    </row>
    <row r="912" spans="1:12" ht="24" customHeight="1" x14ac:dyDescent="0.2">
      <c r="A912"/>
      <c r="L912"/>
    </row>
    <row r="913" spans="1:12" ht="24" customHeight="1" x14ac:dyDescent="0.2">
      <c r="A913"/>
      <c r="L913"/>
    </row>
    <row r="914" spans="1:12" ht="24" customHeight="1" x14ac:dyDescent="0.2">
      <c r="A914"/>
      <c r="L914"/>
    </row>
    <row r="915" spans="1:12" ht="24" customHeight="1" x14ac:dyDescent="0.2">
      <c r="A915"/>
      <c r="L915"/>
    </row>
    <row r="916" spans="1:12" ht="24" customHeight="1" x14ac:dyDescent="0.2">
      <c r="A916"/>
      <c r="L916"/>
    </row>
    <row r="917" spans="1:12" ht="24" customHeight="1" x14ac:dyDescent="0.2">
      <c r="A917"/>
      <c r="L917"/>
    </row>
    <row r="918" spans="1:12" ht="24" customHeight="1" x14ac:dyDescent="0.2">
      <c r="A918"/>
      <c r="L918"/>
    </row>
    <row r="919" spans="1:12" ht="24" customHeight="1" x14ac:dyDescent="0.2">
      <c r="A919"/>
      <c r="L919"/>
    </row>
    <row r="920" spans="1:12" ht="24" customHeight="1" x14ac:dyDescent="0.2">
      <c r="A920"/>
      <c r="L920"/>
    </row>
    <row r="921" spans="1:12" ht="24" customHeight="1" x14ac:dyDescent="0.2">
      <c r="A921"/>
      <c r="L921"/>
    </row>
    <row r="922" spans="1:12" ht="24" customHeight="1" x14ac:dyDescent="0.2">
      <c r="A922"/>
      <c r="L922"/>
    </row>
    <row r="923" spans="1:12" ht="24" customHeight="1" x14ac:dyDescent="0.2">
      <c r="A923"/>
      <c r="L923"/>
    </row>
    <row r="924" spans="1:12" ht="24" customHeight="1" x14ac:dyDescent="0.2">
      <c r="A924"/>
      <c r="L924"/>
    </row>
    <row r="925" spans="1:12" ht="24" customHeight="1" x14ac:dyDescent="0.2">
      <c r="A925"/>
      <c r="L925"/>
    </row>
    <row r="926" spans="1:12" ht="24" customHeight="1" x14ac:dyDescent="0.2">
      <c r="A926"/>
      <c r="L926"/>
    </row>
    <row r="927" spans="1:12" ht="24" customHeight="1" x14ac:dyDescent="0.2">
      <c r="A927"/>
      <c r="L927"/>
    </row>
    <row r="928" spans="1:12" ht="24" customHeight="1" x14ac:dyDescent="0.2">
      <c r="A928"/>
      <c r="L928"/>
    </row>
    <row r="929" spans="1:12" ht="24" customHeight="1" x14ac:dyDescent="0.2">
      <c r="A929"/>
      <c r="L929"/>
    </row>
    <row r="930" spans="1:12" ht="24" customHeight="1" x14ac:dyDescent="0.2">
      <c r="A930"/>
      <c r="L930"/>
    </row>
    <row r="931" spans="1:12" ht="24" customHeight="1" x14ac:dyDescent="0.2">
      <c r="A931"/>
      <c r="L931"/>
    </row>
    <row r="932" spans="1:12" ht="24" customHeight="1" x14ac:dyDescent="0.2">
      <c r="A932"/>
      <c r="L932"/>
    </row>
    <row r="933" spans="1:12" ht="24" customHeight="1" x14ac:dyDescent="0.2">
      <c r="A933"/>
      <c r="L933"/>
    </row>
    <row r="934" spans="1:12" ht="24" customHeight="1" x14ac:dyDescent="0.2">
      <c r="A934"/>
      <c r="L934"/>
    </row>
    <row r="935" spans="1:12" ht="24" customHeight="1" x14ac:dyDescent="0.2">
      <c r="A935"/>
      <c r="L935"/>
    </row>
    <row r="936" spans="1:12" ht="24" customHeight="1" x14ac:dyDescent="0.2">
      <c r="A936"/>
      <c r="L936"/>
    </row>
    <row r="937" spans="1:12" ht="24" customHeight="1" x14ac:dyDescent="0.2">
      <c r="A937"/>
      <c r="L937"/>
    </row>
    <row r="938" spans="1:12" ht="24" customHeight="1" x14ac:dyDescent="0.2">
      <c r="A938"/>
      <c r="L938"/>
    </row>
    <row r="939" spans="1:12" ht="24" customHeight="1" x14ac:dyDescent="0.2">
      <c r="A939"/>
      <c r="L939"/>
    </row>
    <row r="940" spans="1:12" ht="24" customHeight="1" x14ac:dyDescent="0.2">
      <c r="A940"/>
      <c r="L940"/>
    </row>
    <row r="941" spans="1:12" ht="24" customHeight="1" x14ac:dyDescent="0.2">
      <c r="A941"/>
      <c r="L941"/>
    </row>
    <row r="942" spans="1:12" ht="24" customHeight="1" x14ac:dyDescent="0.2">
      <c r="A942"/>
      <c r="L942"/>
    </row>
    <row r="943" spans="1:12" ht="24" customHeight="1" x14ac:dyDescent="0.2">
      <c r="A943"/>
      <c r="L943"/>
    </row>
    <row r="944" spans="1:12" ht="24" customHeight="1" x14ac:dyDescent="0.2">
      <c r="A944"/>
      <c r="L944"/>
    </row>
    <row r="945" spans="1:12" ht="24" customHeight="1" x14ac:dyDescent="0.2">
      <c r="A945"/>
      <c r="L945"/>
    </row>
    <row r="946" spans="1:12" ht="24" customHeight="1" x14ac:dyDescent="0.2">
      <c r="A946"/>
      <c r="L946"/>
    </row>
    <row r="947" spans="1:12" ht="24" customHeight="1" x14ac:dyDescent="0.2">
      <c r="A947"/>
      <c r="L947"/>
    </row>
    <row r="948" spans="1:12" ht="24" customHeight="1" x14ac:dyDescent="0.2">
      <c r="A948"/>
      <c r="L948"/>
    </row>
    <row r="949" spans="1:12" ht="24" customHeight="1" x14ac:dyDescent="0.2">
      <c r="A949"/>
      <c r="L949"/>
    </row>
    <row r="950" spans="1:12" ht="24" customHeight="1" x14ac:dyDescent="0.2">
      <c r="A950"/>
      <c r="L950"/>
    </row>
    <row r="951" spans="1:12" ht="24" customHeight="1" x14ac:dyDescent="0.2">
      <c r="A951"/>
      <c r="L951"/>
    </row>
    <row r="952" spans="1:12" ht="24" customHeight="1" x14ac:dyDescent="0.2">
      <c r="A952"/>
      <c r="L952"/>
    </row>
    <row r="953" spans="1:12" ht="24" customHeight="1" x14ac:dyDescent="0.2">
      <c r="A953"/>
      <c r="L953"/>
    </row>
    <row r="954" spans="1:12" ht="24" customHeight="1" x14ac:dyDescent="0.2">
      <c r="A954"/>
      <c r="L954"/>
    </row>
    <row r="955" spans="1:12" ht="24" customHeight="1" x14ac:dyDescent="0.2">
      <c r="A955"/>
      <c r="L955"/>
    </row>
    <row r="956" spans="1:12" ht="24" customHeight="1" x14ac:dyDescent="0.2">
      <c r="A956"/>
      <c r="L956"/>
    </row>
    <row r="957" spans="1:12" ht="24" customHeight="1" x14ac:dyDescent="0.2">
      <c r="A957"/>
      <c r="L957"/>
    </row>
    <row r="958" spans="1:12" ht="24" customHeight="1" x14ac:dyDescent="0.2">
      <c r="A958"/>
      <c r="L958"/>
    </row>
    <row r="959" spans="1:12" ht="24" customHeight="1" x14ac:dyDescent="0.2">
      <c r="A959"/>
      <c r="L959"/>
    </row>
    <row r="960" spans="1:12" ht="24" customHeight="1" x14ac:dyDescent="0.2">
      <c r="A960"/>
      <c r="L960"/>
    </row>
    <row r="961" spans="1:12" ht="24" customHeight="1" x14ac:dyDescent="0.2">
      <c r="A961"/>
      <c r="L961"/>
    </row>
    <row r="962" spans="1:12" ht="24" customHeight="1" x14ac:dyDescent="0.2">
      <c r="A962"/>
      <c r="L962"/>
    </row>
    <row r="963" spans="1:12" ht="24" customHeight="1" x14ac:dyDescent="0.2">
      <c r="A963"/>
      <c r="L963"/>
    </row>
    <row r="964" spans="1:12" ht="24" customHeight="1" x14ac:dyDescent="0.2">
      <c r="A964"/>
      <c r="L964"/>
    </row>
    <row r="965" spans="1:12" ht="24" customHeight="1" x14ac:dyDescent="0.2">
      <c r="A965"/>
      <c r="L965"/>
    </row>
    <row r="966" spans="1:12" ht="24" customHeight="1" x14ac:dyDescent="0.2">
      <c r="A966"/>
      <c r="L966"/>
    </row>
    <row r="967" spans="1:12" ht="24" customHeight="1" x14ac:dyDescent="0.2">
      <c r="A967"/>
      <c r="L967"/>
    </row>
    <row r="968" spans="1:12" ht="24" customHeight="1" x14ac:dyDescent="0.2">
      <c r="A968"/>
      <c r="L968"/>
    </row>
    <row r="969" spans="1:12" ht="24" customHeight="1" x14ac:dyDescent="0.2">
      <c r="A969"/>
      <c r="L969"/>
    </row>
    <row r="970" spans="1:12" ht="24" customHeight="1" x14ac:dyDescent="0.2">
      <c r="A970"/>
      <c r="L970"/>
    </row>
    <row r="971" spans="1:12" ht="24" customHeight="1" x14ac:dyDescent="0.2">
      <c r="A971"/>
      <c r="L971"/>
    </row>
    <row r="972" spans="1:12" ht="24" customHeight="1" x14ac:dyDescent="0.2">
      <c r="A972"/>
      <c r="L972"/>
    </row>
    <row r="973" spans="1:12" ht="24" customHeight="1" x14ac:dyDescent="0.2">
      <c r="A973"/>
      <c r="L973"/>
    </row>
    <row r="974" spans="1:12" ht="24" customHeight="1" x14ac:dyDescent="0.2">
      <c r="A974"/>
      <c r="L974"/>
    </row>
    <row r="975" spans="1:12" ht="24" customHeight="1" x14ac:dyDescent="0.2">
      <c r="A975"/>
      <c r="L975"/>
    </row>
    <row r="976" spans="1:12" ht="24" customHeight="1" x14ac:dyDescent="0.2">
      <c r="A976"/>
      <c r="L976"/>
    </row>
    <row r="977" spans="1:12" ht="24" customHeight="1" x14ac:dyDescent="0.2">
      <c r="A977"/>
      <c r="L977"/>
    </row>
    <row r="978" spans="1:12" ht="24" customHeight="1" x14ac:dyDescent="0.2">
      <c r="A978"/>
      <c r="L978"/>
    </row>
    <row r="979" spans="1:12" ht="24" customHeight="1" x14ac:dyDescent="0.2">
      <c r="A979"/>
      <c r="L979"/>
    </row>
    <row r="980" spans="1:12" ht="24" customHeight="1" x14ac:dyDescent="0.2">
      <c r="A980"/>
      <c r="L980"/>
    </row>
    <row r="981" spans="1:12" ht="24" customHeight="1" x14ac:dyDescent="0.2">
      <c r="A981"/>
      <c r="L981"/>
    </row>
    <row r="982" spans="1:12" ht="24" customHeight="1" x14ac:dyDescent="0.2">
      <c r="A982"/>
      <c r="L982"/>
    </row>
    <row r="983" spans="1:12" ht="24" customHeight="1" x14ac:dyDescent="0.2">
      <c r="A983"/>
      <c r="L983"/>
    </row>
    <row r="984" spans="1:12" ht="24" customHeight="1" x14ac:dyDescent="0.2">
      <c r="A984"/>
      <c r="L984"/>
    </row>
    <row r="985" spans="1:12" ht="24" customHeight="1" x14ac:dyDescent="0.2">
      <c r="A985"/>
      <c r="L985"/>
    </row>
    <row r="986" spans="1:12" ht="24" customHeight="1" x14ac:dyDescent="0.2">
      <c r="A986"/>
      <c r="L986"/>
    </row>
    <row r="987" spans="1:12" ht="24" customHeight="1" x14ac:dyDescent="0.2">
      <c r="A987"/>
      <c r="L987"/>
    </row>
    <row r="988" spans="1:12" ht="24" customHeight="1" x14ac:dyDescent="0.2">
      <c r="A988"/>
      <c r="L988"/>
    </row>
    <row r="989" spans="1:12" ht="24" customHeight="1" x14ac:dyDescent="0.2">
      <c r="A989"/>
      <c r="L989"/>
    </row>
    <row r="990" spans="1:12" ht="24" customHeight="1" x14ac:dyDescent="0.2">
      <c r="A990"/>
      <c r="L990"/>
    </row>
    <row r="991" spans="1:12" ht="24" customHeight="1" x14ac:dyDescent="0.2">
      <c r="A991"/>
      <c r="L991"/>
    </row>
    <row r="992" spans="1:12" ht="24" customHeight="1" x14ac:dyDescent="0.2">
      <c r="A992"/>
      <c r="L992"/>
    </row>
    <row r="993" spans="1:12" ht="24" customHeight="1" x14ac:dyDescent="0.2">
      <c r="A993"/>
      <c r="L993"/>
    </row>
    <row r="994" spans="1:12" ht="24" customHeight="1" x14ac:dyDescent="0.2">
      <c r="A994"/>
      <c r="L994"/>
    </row>
    <row r="995" spans="1:12" ht="24" customHeight="1" x14ac:dyDescent="0.2">
      <c r="A995"/>
      <c r="L995"/>
    </row>
    <row r="996" spans="1:12" ht="24" customHeight="1" x14ac:dyDescent="0.2">
      <c r="A996"/>
      <c r="L996"/>
    </row>
    <row r="997" spans="1:12" ht="24" customHeight="1" x14ac:dyDescent="0.2">
      <c r="A997"/>
      <c r="L997"/>
    </row>
    <row r="998" spans="1:12" ht="24" customHeight="1" x14ac:dyDescent="0.2">
      <c r="A998"/>
      <c r="L998"/>
    </row>
    <row r="999" spans="1:12" ht="24" customHeight="1" x14ac:dyDescent="0.2">
      <c r="A999"/>
      <c r="L999"/>
    </row>
    <row r="1000" spans="1:12" ht="24" customHeight="1" x14ac:dyDescent="0.2">
      <c r="A1000"/>
      <c r="L1000"/>
    </row>
    <row r="1001" spans="1:12" ht="24" customHeight="1" x14ac:dyDescent="0.2">
      <c r="A1001"/>
      <c r="L1001"/>
    </row>
    <row r="1002" spans="1:12" ht="24" customHeight="1" x14ac:dyDescent="0.2">
      <c r="A1002"/>
      <c r="L1002"/>
    </row>
    <row r="1003" spans="1:12" ht="24" customHeight="1" x14ac:dyDescent="0.2">
      <c r="A1003"/>
      <c r="L1003"/>
    </row>
    <row r="1004" spans="1:12" ht="24" customHeight="1" x14ac:dyDescent="0.2">
      <c r="A1004"/>
      <c r="L1004"/>
    </row>
    <row r="1005" spans="1:12" ht="24" customHeight="1" x14ac:dyDescent="0.2">
      <c r="A1005"/>
      <c r="L1005"/>
    </row>
    <row r="1006" spans="1:12" ht="24" customHeight="1" x14ac:dyDescent="0.2">
      <c r="A1006"/>
      <c r="L1006"/>
    </row>
    <row r="1007" spans="1:12" ht="24" customHeight="1" x14ac:dyDescent="0.2">
      <c r="A1007"/>
      <c r="L1007"/>
    </row>
    <row r="1008" spans="1:12" ht="24" customHeight="1" x14ac:dyDescent="0.2">
      <c r="A1008"/>
      <c r="L1008"/>
    </row>
    <row r="1009" spans="1:12" ht="24" customHeight="1" x14ac:dyDescent="0.2">
      <c r="A1009"/>
      <c r="L1009"/>
    </row>
    <row r="1010" spans="1:12" ht="24" customHeight="1" x14ac:dyDescent="0.2">
      <c r="A1010"/>
      <c r="L1010"/>
    </row>
    <row r="1011" spans="1:12" ht="24" customHeight="1" x14ac:dyDescent="0.2">
      <c r="A1011"/>
      <c r="L1011"/>
    </row>
    <row r="1012" spans="1:12" ht="24" customHeight="1" x14ac:dyDescent="0.2">
      <c r="A1012"/>
      <c r="L1012"/>
    </row>
    <row r="1013" spans="1:12" ht="24" customHeight="1" x14ac:dyDescent="0.2">
      <c r="A1013"/>
      <c r="L1013"/>
    </row>
    <row r="1014" spans="1:12" ht="24" customHeight="1" x14ac:dyDescent="0.2">
      <c r="A1014"/>
      <c r="L1014"/>
    </row>
    <row r="1015" spans="1:12" ht="24" customHeight="1" x14ac:dyDescent="0.2">
      <c r="A1015"/>
      <c r="L1015"/>
    </row>
    <row r="1016" spans="1:12" ht="24" customHeight="1" x14ac:dyDescent="0.2">
      <c r="A1016"/>
      <c r="L1016"/>
    </row>
    <row r="1017" spans="1:12" ht="24" customHeight="1" x14ac:dyDescent="0.2">
      <c r="A1017"/>
      <c r="L1017"/>
    </row>
    <row r="1018" spans="1:12" ht="24" customHeight="1" x14ac:dyDescent="0.2">
      <c r="A1018"/>
      <c r="L1018"/>
    </row>
    <row r="1019" spans="1:12" ht="24" customHeight="1" x14ac:dyDescent="0.2">
      <c r="A1019"/>
      <c r="L1019"/>
    </row>
    <row r="1020" spans="1:12" ht="24" customHeight="1" x14ac:dyDescent="0.2">
      <c r="A1020"/>
      <c r="L1020"/>
    </row>
    <row r="1021" spans="1:12" ht="24" customHeight="1" x14ac:dyDescent="0.2">
      <c r="A1021"/>
      <c r="L1021"/>
    </row>
    <row r="1022" spans="1:12" ht="24" customHeight="1" x14ac:dyDescent="0.2">
      <c r="A1022"/>
      <c r="L1022"/>
    </row>
    <row r="1023" spans="1:12" ht="24" customHeight="1" x14ac:dyDescent="0.2">
      <c r="A1023"/>
      <c r="L1023"/>
    </row>
    <row r="1024" spans="1:12" ht="24" customHeight="1" x14ac:dyDescent="0.2">
      <c r="A1024"/>
      <c r="L1024"/>
    </row>
    <row r="1025" spans="1:12" ht="24" customHeight="1" x14ac:dyDescent="0.2">
      <c r="A1025"/>
      <c r="L1025"/>
    </row>
    <row r="1026" spans="1:12" ht="24" customHeight="1" x14ac:dyDescent="0.2">
      <c r="A1026"/>
      <c r="L1026"/>
    </row>
    <row r="1027" spans="1:12" ht="24" customHeight="1" x14ac:dyDescent="0.2">
      <c r="A1027"/>
      <c r="L1027"/>
    </row>
    <row r="1028" spans="1:12" ht="24" customHeight="1" x14ac:dyDescent="0.2">
      <c r="A1028"/>
      <c r="L1028"/>
    </row>
    <row r="1029" spans="1:12" ht="24" customHeight="1" x14ac:dyDescent="0.2">
      <c r="A1029"/>
      <c r="L1029"/>
    </row>
    <row r="1030" spans="1:12" ht="24" customHeight="1" x14ac:dyDescent="0.2">
      <c r="A1030"/>
      <c r="L1030"/>
    </row>
    <row r="1031" spans="1:12" ht="24" customHeight="1" x14ac:dyDescent="0.2">
      <c r="A1031"/>
      <c r="L1031"/>
    </row>
    <row r="1032" spans="1:12" ht="24" customHeight="1" x14ac:dyDescent="0.2">
      <c r="A1032"/>
      <c r="L1032"/>
    </row>
    <row r="1033" spans="1:12" ht="24" customHeight="1" x14ac:dyDescent="0.2">
      <c r="A1033"/>
      <c r="L1033"/>
    </row>
    <row r="1034" spans="1:12" ht="24" customHeight="1" x14ac:dyDescent="0.2">
      <c r="A1034"/>
      <c r="L1034"/>
    </row>
    <row r="1035" spans="1:12" ht="24" customHeight="1" x14ac:dyDescent="0.2">
      <c r="A1035"/>
      <c r="L1035"/>
    </row>
    <row r="1036" spans="1:12" ht="24" customHeight="1" x14ac:dyDescent="0.2">
      <c r="A1036"/>
      <c r="L1036"/>
    </row>
    <row r="1037" spans="1:12" ht="24" customHeight="1" x14ac:dyDescent="0.2">
      <c r="A1037"/>
      <c r="L1037"/>
    </row>
    <row r="1038" spans="1:12" ht="24" customHeight="1" x14ac:dyDescent="0.2">
      <c r="A1038"/>
      <c r="L1038"/>
    </row>
    <row r="1039" spans="1:12" ht="24" customHeight="1" x14ac:dyDescent="0.2">
      <c r="A1039"/>
      <c r="L1039"/>
    </row>
    <row r="1040" spans="1:12" ht="24" customHeight="1" x14ac:dyDescent="0.2">
      <c r="A1040"/>
      <c r="L1040"/>
    </row>
    <row r="1041" spans="1:12" ht="24" customHeight="1" x14ac:dyDescent="0.2">
      <c r="A1041"/>
      <c r="L1041"/>
    </row>
    <row r="1042" spans="1:12" ht="24" customHeight="1" x14ac:dyDescent="0.2">
      <c r="A1042"/>
      <c r="L1042"/>
    </row>
    <row r="1043" spans="1:12" ht="24" customHeight="1" x14ac:dyDescent="0.2">
      <c r="A1043"/>
      <c r="L1043"/>
    </row>
    <row r="1044" spans="1:12" ht="24" customHeight="1" x14ac:dyDescent="0.2">
      <c r="A1044"/>
      <c r="L1044"/>
    </row>
    <row r="1045" spans="1:12" ht="24" customHeight="1" x14ac:dyDescent="0.2">
      <c r="A1045"/>
      <c r="L1045"/>
    </row>
    <row r="1046" spans="1:12" ht="24" customHeight="1" x14ac:dyDescent="0.2">
      <c r="A1046"/>
      <c r="L1046"/>
    </row>
    <row r="1047" spans="1:12" ht="24" customHeight="1" x14ac:dyDescent="0.2">
      <c r="A1047"/>
      <c r="L1047"/>
    </row>
    <row r="1048" spans="1:12" ht="24" customHeight="1" x14ac:dyDescent="0.2">
      <c r="A1048"/>
      <c r="L1048"/>
    </row>
    <row r="1049" spans="1:12" ht="24" customHeight="1" x14ac:dyDescent="0.2">
      <c r="A1049"/>
      <c r="L1049"/>
    </row>
    <row r="1050" spans="1:12" ht="24" customHeight="1" x14ac:dyDescent="0.2">
      <c r="A1050"/>
      <c r="L1050"/>
    </row>
    <row r="1051" spans="1:12" ht="24" customHeight="1" x14ac:dyDescent="0.2">
      <c r="A1051"/>
      <c r="L1051"/>
    </row>
    <row r="1052" spans="1:12" ht="24" customHeight="1" x14ac:dyDescent="0.2">
      <c r="A1052"/>
      <c r="L1052"/>
    </row>
    <row r="1053" spans="1:12" ht="24" customHeight="1" x14ac:dyDescent="0.2">
      <c r="A1053"/>
      <c r="L1053"/>
    </row>
    <row r="1054" spans="1:12" ht="24" customHeight="1" x14ac:dyDescent="0.2">
      <c r="A1054"/>
      <c r="L1054"/>
    </row>
    <row r="1055" spans="1:12" ht="24" customHeight="1" x14ac:dyDescent="0.2">
      <c r="A1055"/>
      <c r="L1055"/>
    </row>
    <row r="1056" spans="1:12" ht="24" customHeight="1" x14ac:dyDescent="0.2">
      <c r="A1056"/>
      <c r="L1056"/>
    </row>
    <row r="1057" spans="1:12" ht="24" customHeight="1" x14ac:dyDescent="0.2">
      <c r="A1057"/>
      <c r="L1057"/>
    </row>
    <row r="1058" spans="1:12" ht="24" customHeight="1" x14ac:dyDescent="0.2">
      <c r="A1058"/>
      <c r="L1058"/>
    </row>
    <row r="1059" spans="1:12" ht="24" customHeight="1" x14ac:dyDescent="0.2">
      <c r="A1059"/>
      <c r="L1059"/>
    </row>
    <row r="1060" spans="1:12" ht="24" customHeight="1" x14ac:dyDescent="0.2">
      <c r="A1060"/>
      <c r="L1060"/>
    </row>
    <row r="1061" spans="1:12" ht="24" customHeight="1" x14ac:dyDescent="0.2">
      <c r="A1061"/>
      <c r="L1061"/>
    </row>
    <row r="1062" spans="1:12" ht="24" customHeight="1" x14ac:dyDescent="0.2">
      <c r="A1062"/>
      <c r="L1062"/>
    </row>
    <row r="1063" spans="1:12" ht="24" customHeight="1" x14ac:dyDescent="0.2">
      <c r="A1063"/>
      <c r="L1063"/>
    </row>
    <row r="1064" spans="1:12" ht="24" customHeight="1" x14ac:dyDescent="0.2">
      <c r="A1064"/>
      <c r="L1064"/>
    </row>
    <row r="1065" spans="1:12" ht="24" customHeight="1" x14ac:dyDescent="0.2">
      <c r="A1065"/>
      <c r="L1065"/>
    </row>
    <row r="1066" spans="1:12" ht="24" customHeight="1" x14ac:dyDescent="0.2">
      <c r="A1066"/>
      <c r="L1066"/>
    </row>
    <row r="1067" spans="1:12" ht="24" customHeight="1" x14ac:dyDescent="0.2">
      <c r="A1067"/>
      <c r="L1067"/>
    </row>
    <row r="1068" spans="1:12" ht="24" customHeight="1" x14ac:dyDescent="0.2">
      <c r="A1068"/>
      <c r="L1068"/>
    </row>
    <row r="1069" spans="1:12" ht="24" customHeight="1" x14ac:dyDescent="0.2">
      <c r="A1069"/>
      <c r="L1069"/>
    </row>
    <row r="1070" spans="1:12" ht="24" customHeight="1" x14ac:dyDescent="0.2">
      <c r="A1070"/>
      <c r="L1070"/>
    </row>
    <row r="1071" spans="1:12" ht="24" customHeight="1" x14ac:dyDescent="0.2">
      <c r="A1071"/>
      <c r="L1071"/>
    </row>
    <row r="1072" spans="1:12" ht="24" customHeight="1" x14ac:dyDescent="0.2">
      <c r="A1072"/>
      <c r="L1072"/>
    </row>
    <row r="1073" spans="1:12" ht="24" customHeight="1" x14ac:dyDescent="0.2">
      <c r="A1073"/>
      <c r="L1073"/>
    </row>
    <row r="1074" spans="1:12" ht="24" customHeight="1" x14ac:dyDescent="0.2">
      <c r="A1074"/>
      <c r="L1074"/>
    </row>
    <row r="1075" spans="1:12" ht="24" customHeight="1" x14ac:dyDescent="0.2">
      <c r="A1075"/>
      <c r="L1075"/>
    </row>
    <row r="1076" spans="1:12" ht="24" customHeight="1" x14ac:dyDescent="0.2">
      <c r="A1076"/>
      <c r="L1076"/>
    </row>
    <row r="1077" spans="1:12" ht="24" customHeight="1" x14ac:dyDescent="0.2">
      <c r="A1077"/>
      <c r="L1077"/>
    </row>
    <row r="1078" spans="1:12" ht="24" customHeight="1" x14ac:dyDescent="0.2">
      <c r="A1078"/>
      <c r="L1078"/>
    </row>
    <row r="1079" spans="1:12" ht="24" customHeight="1" x14ac:dyDescent="0.2">
      <c r="A1079"/>
      <c r="L1079"/>
    </row>
    <row r="1080" spans="1:12" ht="24" customHeight="1" x14ac:dyDescent="0.2">
      <c r="A1080"/>
      <c r="L1080"/>
    </row>
    <row r="1081" spans="1:12" ht="24" customHeight="1" x14ac:dyDescent="0.2">
      <c r="A1081"/>
      <c r="L1081"/>
    </row>
    <row r="1082" spans="1:12" ht="24" customHeight="1" x14ac:dyDescent="0.2">
      <c r="A1082"/>
      <c r="L1082"/>
    </row>
    <row r="1083" spans="1:12" ht="24" customHeight="1" x14ac:dyDescent="0.2">
      <c r="A1083"/>
      <c r="L1083"/>
    </row>
    <row r="1084" spans="1:12" ht="24" customHeight="1" x14ac:dyDescent="0.2">
      <c r="A1084"/>
      <c r="L1084"/>
    </row>
    <row r="1085" spans="1:12" ht="24" customHeight="1" x14ac:dyDescent="0.2">
      <c r="A1085"/>
      <c r="L1085"/>
    </row>
    <row r="1086" spans="1:12" ht="24" customHeight="1" x14ac:dyDescent="0.2">
      <c r="A1086"/>
      <c r="L1086"/>
    </row>
    <row r="1087" spans="1:12" ht="24" customHeight="1" x14ac:dyDescent="0.2">
      <c r="A1087"/>
      <c r="L1087"/>
    </row>
    <row r="1088" spans="1:12" ht="24" customHeight="1" x14ac:dyDescent="0.2">
      <c r="A1088"/>
      <c r="L1088"/>
    </row>
    <row r="1089" spans="1:12" ht="24" customHeight="1" x14ac:dyDescent="0.2">
      <c r="A1089"/>
      <c r="L1089"/>
    </row>
    <row r="1090" spans="1:12" ht="24" customHeight="1" x14ac:dyDescent="0.2">
      <c r="A1090"/>
      <c r="L1090"/>
    </row>
    <row r="1091" spans="1:12" ht="24" customHeight="1" x14ac:dyDescent="0.2">
      <c r="A1091"/>
      <c r="L1091"/>
    </row>
    <row r="1092" spans="1:12" ht="24" customHeight="1" x14ac:dyDescent="0.2">
      <c r="A1092"/>
      <c r="L1092"/>
    </row>
    <row r="1093" spans="1:12" ht="24" customHeight="1" x14ac:dyDescent="0.2">
      <c r="A1093"/>
      <c r="L1093"/>
    </row>
    <row r="1094" spans="1:12" ht="24" customHeight="1" x14ac:dyDescent="0.2">
      <c r="A1094"/>
      <c r="L1094"/>
    </row>
    <row r="1095" spans="1:12" ht="24" customHeight="1" x14ac:dyDescent="0.2">
      <c r="A1095"/>
      <c r="L1095"/>
    </row>
    <row r="1096" spans="1:12" ht="24" customHeight="1" x14ac:dyDescent="0.2">
      <c r="A1096"/>
      <c r="L1096"/>
    </row>
    <row r="1097" spans="1:12" ht="24" customHeight="1" x14ac:dyDescent="0.2">
      <c r="A1097"/>
      <c r="L1097"/>
    </row>
    <row r="1098" spans="1:12" ht="24" customHeight="1" x14ac:dyDescent="0.2">
      <c r="A1098"/>
      <c r="L1098"/>
    </row>
    <row r="1099" spans="1:12" ht="24" customHeight="1" x14ac:dyDescent="0.2">
      <c r="A1099"/>
      <c r="L1099"/>
    </row>
    <row r="1100" spans="1:12" ht="24" customHeight="1" x14ac:dyDescent="0.2">
      <c r="A1100"/>
      <c r="L1100"/>
    </row>
    <row r="1101" spans="1:12" ht="24" customHeight="1" x14ac:dyDescent="0.2">
      <c r="A1101"/>
      <c r="L1101"/>
    </row>
    <row r="1102" spans="1:12" ht="24" customHeight="1" x14ac:dyDescent="0.2">
      <c r="A1102"/>
      <c r="L1102"/>
    </row>
    <row r="1103" spans="1:12" ht="24" customHeight="1" x14ac:dyDescent="0.2">
      <c r="A1103"/>
      <c r="L1103"/>
    </row>
    <row r="1104" spans="1:12" ht="24" customHeight="1" x14ac:dyDescent="0.2">
      <c r="A1104"/>
      <c r="L1104"/>
    </row>
    <row r="1105" spans="1:12" ht="24" customHeight="1" x14ac:dyDescent="0.2">
      <c r="A1105"/>
      <c r="L1105"/>
    </row>
    <row r="1106" spans="1:12" ht="24" customHeight="1" x14ac:dyDescent="0.2">
      <c r="A1106"/>
      <c r="L1106"/>
    </row>
    <row r="1107" spans="1:12" ht="24" customHeight="1" x14ac:dyDescent="0.2">
      <c r="A1107"/>
      <c r="L1107"/>
    </row>
    <row r="1108" spans="1:12" ht="24" customHeight="1" x14ac:dyDescent="0.2">
      <c r="A1108"/>
      <c r="L1108"/>
    </row>
    <row r="1109" spans="1:12" ht="24" customHeight="1" x14ac:dyDescent="0.2">
      <c r="A1109"/>
      <c r="L1109"/>
    </row>
    <row r="1110" spans="1:12" ht="24" customHeight="1" x14ac:dyDescent="0.2">
      <c r="A1110"/>
      <c r="L1110"/>
    </row>
    <row r="1111" spans="1:12" ht="24" customHeight="1" x14ac:dyDescent="0.2">
      <c r="A1111"/>
      <c r="L1111"/>
    </row>
    <row r="1112" spans="1:12" ht="24" customHeight="1" x14ac:dyDescent="0.2">
      <c r="A1112"/>
      <c r="L1112"/>
    </row>
    <row r="1113" spans="1:12" ht="24" customHeight="1" x14ac:dyDescent="0.2">
      <c r="A1113"/>
      <c r="L1113"/>
    </row>
    <row r="1114" spans="1:12" ht="24" customHeight="1" x14ac:dyDescent="0.2">
      <c r="A1114"/>
      <c r="L1114"/>
    </row>
    <row r="1115" spans="1:12" ht="24" customHeight="1" x14ac:dyDescent="0.2">
      <c r="A1115"/>
      <c r="L1115"/>
    </row>
    <row r="1116" spans="1:12" ht="24" customHeight="1" x14ac:dyDescent="0.2">
      <c r="A1116"/>
      <c r="L1116"/>
    </row>
    <row r="1117" spans="1:12" ht="24" customHeight="1" x14ac:dyDescent="0.2">
      <c r="A1117"/>
      <c r="L1117"/>
    </row>
    <row r="1118" spans="1:12" ht="24" customHeight="1" x14ac:dyDescent="0.2">
      <c r="A1118"/>
      <c r="L1118"/>
    </row>
    <row r="1119" spans="1:12" ht="24" customHeight="1" x14ac:dyDescent="0.2">
      <c r="A1119"/>
      <c r="L1119"/>
    </row>
    <row r="1120" spans="1:12" ht="24" customHeight="1" x14ac:dyDescent="0.2">
      <c r="A1120"/>
      <c r="L1120"/>
    </row>
    <row r="1121" spans="1:12" ht="24" customHeight="1" x14ac:dyDescent="0.2">
      <c r="A1121"/>
      <c r="L1121"/>
    </row>
    <row r="1122" spans="1:12" ht="24" customHeight="1" x14ac:dyDescent="0.2">
      <c r="A1122"/>
      <c r="L1122"/>
    </row>
    <row r="1123" spans="1:12" ht="24" customHeight="1" x14ac:dyDescent="0.2">
      <c r="A1123"/>
      <c r="L1123"/>
    </row>
    <row r="1124" spans="1:12" ht="24" customHeight="1" x14ac:dyDescent="0.2">
      <c r="A1124"/>
      <c r="L1124"/>
    </row>
    <row r="1125" spans="1:12" ht="24" customHeight="1" x14ac:dyDescent="0.2">
      <c r="A1125"/>
      <c r="L1125"/>
    </row>
    <row r="1126" spans="1:12" ht="24" customHeight="1" x14ac:dyDescent="0.2">
      <c r="A1126"/>
      <c r="L1126"/>
    </row>
    <row r="1127" spans="1:12" ht="24" customHeight="1" x14ac:dyDescent="0.2">
      <c r="A1127"/>
      <c r="L1127"/>
    </row>
    <row r="1128" spans="1:12" ht="24" customHeight="1" x14ac:dyDescent="0.2">
      <c r="A1128"/>
      <c r="L1128"/>
    </row>
    <row r="1129" spans="1:12" ht="24" customHeight="1" x14ac:dyDescent="0.2">
      <c r="A1129"/>
      <c r="L1129"/>
    </row>
    <row r="1130" spans="1:12" ht="24" customHeight="1" x14ac:dyDescent="0.2">
      <c r="A1130"/>
      <c r="L1130"/>
    </row>
    <row r="1131" spans="1:12" ht="24" customHeight="1" x14ac:dyDescent="0.2">
      <c r="A1131"/>
      <c r="L1131"/>
    </row>
    <row r="1132" spans="1:12" ht="24" customHeight="1" x14ac:dyDescent="0.2">
      <c r="A1132"/>
      <c r="L1132"/>
    </row>
    <row r="1133" spans="1:12" ht="24" customHeight="1" x14ac:dyDescent="0.2">
      <c r="A1133"/>
      <c r="L1133"/>
    </row>
    <row r="1134" spans="1:12" ht="24" customHeight="1" x14ac:dyDescent="0.2">
      <c r="A1134"/>
      <c r="L1134"/>
    </row>
    <row r="1135" spans="1:12" ht="24" customHeight="1" x14ac:dyDescent="0.2">
      <c r="A1135"/>
      <c r="L1135"/>
    </row>
    <row r="1136" spans="1:12" ht="24" customHeight="1" x14ac:dyDescent="0.2">
      <c r="A1136"/>
      <c r="L1136"/>
    </row>
    <row r="1137" spans="1:12" ht="24" customHeight="1" x14ac:dyDescent="0.2">
      <c r="A1137"/>
      <c r="L1137"/>
    </row>
    <row r="1138" spans="1:12" ht="24" customHeight="1" x14ac:dyDescent="0.2">
      <c r="A1138"/>
      <c r="L1138"/>
    </row>
    <row r="1139" spans="1:12" ht="24" customHeight="1" x14ac:dyDescent="0.2">
      <c r="A1139"/>
      <c r="L1139"/>
    </row>
    <row r="1140" spans="1:12" ht="24" customHeight="1" x14ac:dyDescent="0.2">
      <c r="A1140"/>
      <c r="L1140"/>
    </row>
    <row r="1141" spans="1:12" ht="24" customHeight="1" x14ac:dyDescent="0.2">
      <c r="A1141"/>
      <c r="L1141"/>
    </row>
    <row r="1142" spans="1:12" ht="24" customHeight="1" x14ac:dyDescent="0.2">
      <c r="A1142"/>
      <c r="L1142"/>
    </row>
    <row r="1143" spans="1:12" ht="24" customHeight="1" x14ac:dyDescent="0.2">
      <c r="A1143"/>
      <c r="L1143"/>
    </row>
    <row r="1144" spans="1:12" ht="24" customHeight="1" x14ac:dyDescent="0.2">
      <c r="A1144"/>
      <c r="L1144"/>
    </row>
    <row r="1145" spans="1:12" ht="24" customHeight="1" x14ac:dyDescent="0.2">
      <c r="A1145"/>
      <c r="L1145"/>
    </row>
    <row r="1146" spans="1:12" ht="24" customHeight="1" x14ac:dyDescent="0.2">
      <c r="A1146"/>
      <c r="L1146"/>
    </row>
    <row r="1147" spans="1:12" ht="24" customHeight="1" x14ac:dyDescent="0.2">
      <c r="A1147"/>
      <c r="L1147"/>
    </row>
    <row r="1148" spans="1:12" ht="24" customHeight="1" x14ac:dyDescent="0.2">
      <c r="A1148"/>
      <c r="L1148"/>
    </row>
    <row r="1149" spans="1:12" ht="24" customHeight="1" x14ac:dyDescent="0.2">
      <c r="A1149"/>
      <c r="L1149"/>
    </row>
    <row r="1150" spans="1:12" ht="24" customHeight="1" x14ac:dyDescent="0.2">
      <c r="A1150"/>
      <c r="L1150"/>
    </row>
    <row r="1151" spans="1:12" ht="24" customHeight="1" x14ac:dyDescent="0.2">
      <c r="A1151"/>
      <c r="L1151"/>
    </row>
    <row r="1152" spans="1:12" ht="24" customHeight="1" x14ac:dyDescent="0.2">
      <c r="A1152"/>
      <c r="L1152"/>
    </row>
    <row r="1153" spans="1:12" ht="24" customHeight="1" x14ac:dyDescent="0.2">
      <c r="A1153"/>
      <c r="L1153"/>
    </row>
    <row r="1154" spans="1:12" ht="24" customHeight="1" x14ac:dyDescent="0.2">
      <c r="A1154"/>
      <c r="L1154"/>
    </row>
    <row r="1155" spans="1:12" ht="24" customHeight="1" x14ac:dyDescent="0.2">
      <c r="A1155"/>
      <c r="L1155"/>
    </row>
    <row r="1156" spans="1:12" ht="24" customHeight="1" x14ac:dyDescent="0.2">
      <c r="A1156"/>
      <c r="L1156"/>
    </row>
    <row r="1157" spans="1:12" ht="24" customHeight="1" x14ac:dyDescent="0.2">
      <c r="A1157"/>
      <c r="L1157"/>
    </row>
    <row r="1158" spans="1:12" ht="24" customHeight="1" x14ac:dyDescent="0.2">
      <c r="A1158"/>
      <c r="L1158"/>
    </row>
    <row r="1159" spans="1:12" ht="24" customHeight="1" x14ac:dyDescent="0.2">
      <c r="A1159"/>
      <c r="L1159"/>
    </row>
    <row r="1160" spans="1:12" ht="24" customHeight="1" x14ac:dyDescent="0.2">
      <c r="A1160"/>
      <c r="L1160"/>
    </row>
    <row r="1161" spans="1:12" ht="24" customHeight="1" x14ac:dyDescent="0.2">
      <c r="A1161"/>
      <c r="L1161"/>
    </row>
    <row r="1162" spans="1:12" ht="24" customHeight="1" x14ac:dyDescent="0.2">
      <c r="A1162"/>
      <c r="L1162"/>
    </row>
    <row r="1163" spans="1:12" ht="24" customHeight="1" x14ac:dyDescent="0.2">
      <c r="A1163"/>
      <c r="L1163"/>
    </row>
    <row r="1164" spans="1:12" ht="24" customHeight="1" x14ac:dyDescent="0.2">
      <c r="A1164"/>
      <c r="L1164"/>
    </row>
    <row r="1165" spans="1:12" ht="24" customHeight="1" x14ac:dyDescent="0.2">
      <c r="A1165"/>
      <c r="L1165"/>
    </row>
    <row r="1166" spans="1:12" ht="24" customHeight="1" x14ac:dyDescent="0.2">
      <c r="A1166"/>
      <c r="L1166"/>
    </row>
    <row r="1167" spans="1:12" ht="24" customHeight="1" x14ac:dyDescent="0.2">
      <c r="A1167"/>
      <c r="L1167"/>
    </row>
    <row r="1168" spans="1:12" ht="24" customHeight="1" x14ac:dyDescent="0.2">
      <c r="A1168"/>
      <c r="L1168"/>
    </row>
    <row r="1169" spans="1:12" ht="24" customHeight="1" x14ac:dyDescent="0.2">
      <c r="A1169"/>
      <c r="L1169"/>
    </row>
    <row r="1170" spans="1:12" ht="24" customHeight="1" x14ac:dyDescent="0.2">
      <c r="A1170"/>
      <c r="L1170"/>
    </row>
    <row r="1171" spans="1:12" ht="24" customHeight="1" x14ac:dyDescent="0.2">
      <c r="A1171"/>
      <c r="L1171"/>
    </row>
    <row r="1172" spans="1:12" ht="24" customHeight="1" x14ac:dyDescent="0.2">
      <c r="A1172"/>
      <c r="L1172"/>
    </row>
    <row r="1173" spans="1:12" ht="24" customHeight="1" x14ac:dyDescent="0.2">
      <c r="A1173"/>
      <c r="L1173"/>
    </row>
    <row r="1174" spans="1:12" ht="24" customHeight="1" x14ac:dyDescent="0.2">
      <c r="A1174"/>
      <c r="L1174"/>
    </row>
    <row r="1175" spans="1:12" ht="24" customHeight="1" x14ac:dyDescent="0.2">
      <c r="A1175"/>
      <c r="L1175"/>
    </row>
    <row r="1176" spans="1:12" ht="24" customHeight="1" x14ac:dyDescent="0.2">
      <c r="A1176"/>
      <c r="L1176"/>
    </row>
    <row r="1177" spans="1:12" ht="24" customHeight="1" x14ac:dyDescent="0.2">
      <c r="A1177"/>
      <c r="L1177"/>
    </row>
    <row r="1178" spans="1:12" ht="24" customHeight="1" x14ac:dyDescent="0.2">
      <c r="A1178"/>
      <c r="L1178"/>
    </row>
    <row r="1179" spans="1:12" ht="24" customHeight="1" x14ac:dyDescent="0.2">
      <c r="A1179"/>
      <c r="L1179"/>
    </row>
    <row r="1180" spans="1:12" ht="24" customHeight="1" x14ac:dyDescent="0.2">
      <c r="A1180"/>
      <c r="L1180"/>
    </row>
    <row r="1181" spans="1:12" ht="24" customHeight="1" x14ac:dyDescent="0.2">
      <c r="A1181"/>
      <c r="L1181"/>
    </row>
    <row r="1182" spans="1:12" ht="24" customHeight="1" x14ac:dyDescent="0.2">
      <c r="A1182"/>
      <c r="L1182"/>
    </row>
    <row r="1183" spans="1:12" ht="24" customHeight="1" x14ac:dyDescent="0.2">
      <c r="A1183"/>
      <c r="L1183"/>
    </row>
    <row r="1184" spans="1:12" ht="24" customHeight="1" x14ac:dyDescent="0.2">
      <c r="A1184"/>
      <c r="L1184"/>
    </row>
    <row r="1185" spans="1:12" ht="24" customHeight="1" x14ac:dyDescent="0.2">
      <c r="A1185"/>
      <c r="L1185"/>
    </row>
    <row r="1186" spans="1:12" ht="24" customHeight="1" x14ac:dyDescent="0.2">
      <c r="A1186"/>
      <c r="L1186"/>
    </row>
    <row r="1187" spans="1:12" ht="24" customHeight="1" x14ac:dyDescent="0.2">
      <c r="A1187"/>
      <c r="L1187"/>
    </row>
    <row r="1188" spans="1:12" ht="24" customHeight="1" x14ac:dyDescent="0.2">
      <c r="A1188"/>
      <c r="L1188"/>
    </row>
    <row r="1189" spans="1:12" ht="24" customHeight="1" x14ac:dyDescent="0.2">
      <c r="A1189"/>
      <c r="L1189"/>
    </row>
    <row r="1190" spans="1:12" ht="24" customHeight="1" x14ac:dyDescent="0.2">
      <c r="A1190"/>
      <c r="L1190"/>
    </row>
    <row r="1191" spans="1:12" ht="24" customHeight="1" x14ac:dyDescent="0.2">
      <c r="A1191"/>
      <c r="L1191"/>
    </row>
    <row r="1192" spans="1:12" ht="24" customHeight="1" x14ac:dyDescent="0.2">
      <c r="A1192"/>
      <c r="L1192"/>
    </row>
    <row r="1193" spans="1:12" ht="24" customHeight="1" x14ac:dyDescent="0.2">
      <c r="A1193"/>
      <c r="L1193"/>
    </row>
    <row r="1194" spans="1:12" ht="24" customHeight="1" x14ac:dyDescent="0.2">
      <c r="A1194"/>
      <c r="L1194"/>
    </row>
    <row r="1195" spans="1:12" ht="24" customHeight="1" x14ac:dyDescent="0.2">
      <c r="A1195"/>
      <c r="L1195"/>
    </row>
    <row r="1196" spans="1:12" ht="24" customHeight="1" x14ac:dyDescent="0.2">
      <c r="A1196"/>
      <c r="L1196"/>
    </row>
    <row r="1197" spans="1:12" ht="24" customHeight="1" x14ac:dyDescent="0.2">
      <c r="A1197"/>
      <c r="L1197"/>
    </row>
    <row r="1198" spans="1:12" ht="24" customHeight="1" x14ac:dyDescent="0.2">
      <c r="A1198"/>
      <c r="L1198"/>
    </row>
    <row r="1199" spans="1:12" ht="24" customHeight="1" x14ac:dyDescent="0.2">
      <c r="A1199"/>
      <c r="L1199"/>
    </row>
    <row r="1200" spans="1:12" ht="24" customHeight="1" x14ac:dyDescent="0.2">
      <c r="A1200"/>
      <c r="L1200"/>
    </row>
    <row r="1201" spans="1:12" ht="24" customHeight="1" x14ac:dyDescent="0.2">
      <c r="A1201"/>
      <c r="L1201"/>
    </row>
    <row r="1202" spans="1:12" ht="24" customHeight="1" x14ac:dyDescent="0.2">
      <c r="A1202"/>
      <c r="L1202"/>
    </row>
    <row r="1203" spans="1:12" ht="24" customHeight="1" x14ac:dyDescent="0.2">
      <c r="A1203"/>
      <c r="L1203"/>
    </row>
    <row r="1204" spans="1:12" ht="24" customHeight="1" x14ac:dyDescent="0.2">
      <c r="A1204"/>
      <c r="L1204"/>
    </row>
    <row r="1205" spans="1:12" ht="24" customHeight="1" x14ac:dyDescent="0.2">
      <c r="A1205"/>
      <c r="L1205"/>
    </row>
    <row r="1206" spans="1:12" ht="24" customHeight="1" x14ac:dyDescent="0.2">
      <c r="A1206"/>
      <c r="L1206"/>
    </row>
    <row r="1207" spans="1:12" ht="24" customHeight="1" x14ac:dyDescent="0.2">
      <c r="A1207"/>
      <c r="L1207"/>
    </row>
    <row r="1208" spans="1:12" ht="24" customHeight="1" x14ac:dyDescent="0.2">
      <c r="A1208"/>
      <c r="L1208"/>
    </row>
    <row r="1209" spans="1:12" ht="24" customHeight="1" x14ac:dyDescent="0.2">
      <c r="A1209"/>
      <c r="L1209"/>
    </row>
    <row r="1210" spans="1:12" ht="24" customHeight="1" x14ac:dyDescent="0.2">
      <c r="A1210"/>
      <c r="L1210"/>
    </row>
    <row r="1211" spans="1:12" ht="24" customHeight="1" x14ac:dyDescent="0.2">
      <c r="A1211"/>
      <c r="L1211"/>
    </row>
    <row r="1212" spans="1:12" ht="24" customHeight="1" x14ac:dyDescent="0.2">
      <c r="A1212"/>
      <c r="L1212"/>
    </row>
    <row r="1213" spans="1:12" ht="24" customHeight="1" x14ac:dyDescent="0.2">
      <c r="A1213"/>
      <c r="L1213"/>
    </row>
    <row r="1214" spans="1:12" ht="24" customHeight="1" x14ac:dyDescent="0.2">
      <c r="A1214"/>
      <c r="L1214"/>
    </row>
    <row r="1215" spans="1:12" ht="24" customHeight="1" x14ac:dyDescent="0.2">
      <c r="A1215"/>
      <c r="L1215"/>
    </row>
    <row r="1216" spans="1:12" ht="24" customHeight="1" x14ac:dyDescent="0.2">
      <c r="A1216"/>
      <c r="L1216"/>
    </row>
    <row r="1217" spans="1:12" ht="24" customHeight="1" x14ac:dyDescent="0.2">
      <c r="A1217"/>
      <c r="L1217"/>
    </row>
    <row r="1218" spans="1:12" ht="24" customHeight="1" x14ac:dyDescent="0.2">
      <c r="A1218"/>
      <c r="L1218"/>
    </row>
    <row r="1219" spans="1:12" ht="24" customHeight="1" x14ac:dyDescent="0.2">
      <c r="A1219"/>
      <c r="L1219"/>
    </row>
    <row r="1220" spans="1:12" ht="24" customHeight="1" x14ac:dyDescent="0.2">
      <c r="A1220"/>
      <c r="L1220"/>
    </row>
    <row r="1221" spans="1:12" ht="24" customHeight="1" x14ac:dyDescent="0.2">
      <c r="A1221"/>
      <c r="L1221"/>
    </row>
    <row r="1222" spans="1:12" ht="24" customHeight="1" x14ac:dyDescent="0.2">
      <c r="A1222"/>
      <c r="L1222"/>
    </row>
    <row r="1223" spans="1:12" ht="24" customHeight="1" x14ac:dyDescent="0.2">
      <c r="A1223"/>
      <c r="L1223"/>
    </row>
    <row r="1224" spans="1:12" ht="24" customHeight="1" x14ac:dyDescent="0.2">
      <c r="A1224"/>
      <c r="L1224"/>
    </row>
    <row r="1225" spans="1:12" ht="24" customHeight="1" x14ac:dyDescent="0.2">
      <c r="A1225"/>
      <c r="L1225"/>
    </row>
    <row r="1226" spans="1:12" ht="24" customHeight="1" x14ac:dyDescent="0.2">
      <c r="A1226"/>
      <c r="L1226"/>
    </row>
    <row r="1227" spans="1:12" ht="24" customHeight="1" x14ac:dyDescent="0.2">
      <c r="A1227"/>
      <c r="L1227"/>
    </row>
    <row r="1228" spans="1:12" ht="24" customHeight="1" x14ac:dyDescent="0.2">
      <c r="A1228"/>
      <c r="L1228"/>
    </row>
    <row r="1229" spans="1:12" ht="24" customHeight="1" x14ac:dyDescent="0.2">
      <c r="A1229"/>
      <c r="L1229"/>
    </row>
    <row r="1230" spans="1:12" ht="24" customHeight="1" x14ac:dyDescent="0.2">
      <c r="A1230"/>
      <c r="L1230"/>
    </row>
    <row r="1231" spans="1:12" ht="24" customHeight="1" x14ac:dyDescent="0.2">
      <c r="A1231"/>
      <c r="L1231"/>
    </row>
    <row r="1232" spans="1:12" ht="24" customHeight="1" x14ac:dyDescent="0.2">
      <c r="A1232"/>
      <c r="L1232"/>
    </row>
    <row r="1233" spans="1:12" ht="24" customHeight="1" x14ac:dyDescent="0.2">
      <c r="A1233"/>
      <c r="L1233"/>
    </row>
    <row r="1234" spans="1:12" ht="24" customHeight="1" x14ac:dyDescent="0.2">
      <c r="A1234"/>
      <c r="L1234"/>
    </row>
    <row r="1235" spans="1:12" ht="24" customHeight="1" x14ac:dyDescent="0.2">
      <c r="A1235"/>
      <c r="L1235"/>
    </row>
    <row r="1236" spans="1:12" ht="24" customHeight="1" x14ac:dyDescent="0.2">
      <c r="A1236"/>
      <c r="L1236"/>
    </row>
    <row r="1237" spans="1:12" ht="24" customHeight="1" x14ac:dyDescent="0.2">
      <c r="A1237"/>
      <c r="L1237"/>
    </row>
    <row r="1238" spans="1:12" ht="24" customHeight="1" x14ac:dyDescent="0.2">
      <c r="A1238"/>
      <c r="L1238"/>
    </row>
    <row r="1239" spans="1:12" ht="24" customHeight="1" x14ac:dyDescent="0.2">
      <c r="A1239"/>
      <c r="L1239"/>
    </row>
    <row r="1240" spans="1:12" ht="24" customHeight="1" x14ac:dyDescent="0.2">
      <c r="A1240"/>
      <c r="L1240"/>
    </row>
    <row r="1241" spans="1:12" ht="24" customHeight="1" x14ac:dyDescent="0.2">
      <c r="A1241"/>
      <c r="L1241"/>
    </row>
    <row r="1242" spans="1:12" ht="24" customHeight="1" x14ac:dyDescent="0.2">
      <c r="A1242"/>
      <c r="L1242"/>
    </row>
    <row r="1243" spans="1:12" ht="24" customHeight="1" x14ac:dyDescent="0.2">
      <c r="A1243"/>
      <c r="L1243"/>
    </row>
    <row r="1244" spans="1:12" ht="24" customHeight="1" x14ac:dyDescent="0.2">
      <c r="A1244"/>
      <c r="L1244"/>
    </row>
    <row r="1245" spans="1:12" ht="24" customHeight="1" x14ac:dyDescent="0.2">
      <c r="A1245"/>
      <c r="L1245"/>
    </row>
    <row r="1246" spans="1:12" ht="24" customHeight="1" x14ac:dyDescent="0.2">
      <c r="A1246"/>
      <c r="L1246"/>
    </row>
    <row r="1247" spans="1:12" ht="24" customHeight="1" x14ac:dyDescent="0.2">
      <c r="A1247"/>
      <c r="L1247"/>
    </row>
    <row r="1248" spans="1:12" ht="24" customHeight="1" x14ac:dyDescent="0.2">
      <c r="A1248"/>
      <c r="L1248"/>
    </row>
    <row r="1249" spans="1:12" ht="24" customHeight="1" x14ac:dyDescent="0.2">
      <c r="A1249"/>
      <c r="L1249"/>
    </row>
    <row r="1250" spans="1:12" ht="24" customHeight="1" x14ac:dyDescent="0.2">
      <c r="A1250"/>
      <c r="L1250"/>
    </row>
    <row r="1251" spans="1:12" ht="24" customHeight="1" x14ac:dyDescent="0.2">
      <c r="A1251"/>
      <c r="L1251"/>
    </row>
    <row r="1252" spans="1:12" ht="24" customHeight="1" x14ac:dyDescent="0.2">
      <c r="A1252"/>
      <c r="L1252"/>
    </row>
    <row r="1253" spans="1:12" ht="24" customHeight="1" x14ac:dyDescent="0.2">
      <c r="A1253"/>
      <c r="L1253"/>
    </row>
    <row r="1254" spans="1:12" ht="24" customHeight="1" x14ac:dyDescent="0.2">
      <c r="A1254"/>
      <c r="L1254"/>
    </row>
    <row r="1255" spans="1:12" ht="24" customHeight="1" x14ac:dyDescent="0.2">
      <c r="A1255"/>
      <c r="L1255"/>
    </row>
    <row r="1256" spans="1:12" ht="24" customHeight="1" x14ac:dyDescent="0.2">
      <c r="A1256"/>
      <c r="L1256"/>
    </row>
    <row r="1257" spans="1:12" ht="24" customHeight="1" x14ac:dyDescent="0.2">
      <c r="A1257"/>
      <c r="L1257"/>
    </row>
    <row r="1258" spans="1:12" ht="24" customHeight="1" x14ac:dyDescent="0.2">
      <c r="A1258"/>
      <c r="L1258"/>
    </row>
    <row r="1259" spans="1:12" ht="24" customHeight="1" x14ac:dyDescent="0.2">
      <c r="A1259"/>
      <c r="L1259"/>
    </row>
    <row r="1260" spans="1:12" ht="24" customHeight="1" x14ac:dyDescent="0.2">
      <c r="A1260"/>
      <c r="L1260"/>
    </row>
    <row r="1261" spans="1:12" ht="24" customHeight="1" x14ac:dyDescent="0.2">
      <c r="A1261"/>
      <c r="L1261"/>
    </row>
    <row r="1262" spans="1:12" ht="24" customHeight="1" x14ac:dyDescent="0.2">
      <c r="A1262"/>
      <c r="L1262"/>
    </row>
    <row r="1263" spans="1:12" ht="24" customHeight="1" x14ac:dyDescent="0.2">
      <c r="A1263"/>
      <c r="L1263"/>
    </row>
    <row r="1264" spans="1:12" ht="24" customHeight="1" x14ac:dyDescent="0.2">
      <c r="A1264"/>
      <c r="L1264"/>
    </row>
    <row r="1265" spans="1:12" ht="24" customHeight="1" x14ac:dyDescent="0.2">
      <c r="A1265"/>
      <c r="L1265"/>
    </row>
    <row r="1266" spans="1:12" ht="24" customHeight="1" x14ac:dyDescent="0.2">
      <c r="A1266"/>
      <c r="L1266"/>
    </row>
    <row r="1267" spans="1:12" ht="24" customHeight="1" x14ac:dyDescent="0.2">
      <c r="A1267"/>
      <c r="L1267"/>
    </row>
    <row r="1268" spans="1:12" ht="24" customHeight="1" x14ac:dyDescent="0.2">
      <c r="A1268"/>
      <c r="L1268"/>
    </row>
    <row r="1269" spans="1:12" ht="24" customHeight="1" x14ac:dyDescent="0.2">
      <c r="A1269"/>
      <c r="L1269"/>
    </row>
    <row r="1270" spans="1:12" ht="24" customHeight="1" x14ac:dyDescent="0.2">
      <c r="A1270"/>
      <c r="L1270"/>
    </row>
    <row r="1271" spans="1:12" ht="24" customHeight="1" x14ac:dyDescent="0.2">
      <c r="A1271"/>
      <c r="L1271"/>
    </row>
    <row r="1272" spans="1:12" ht="24" customHeight="1" x14ac:dyDescent="0.2">
      <c r="A1272"/>
      <c r="L1272"/>
    </row>
    <row r="1273" spans="1:12" ht="24" customHeight="1" x14ac:dyDescent="0.2">
      <c r="A1273"/>
      <c r="L1273"/>
    </row>
    <row r="1274" spans="1:12" ht="24" customHeight="1" x14ac:dyDescent="0.2">
      <c r="A1274"/>
      <c r="L1274"/>
    </row>
    <row r="1275" spans="1:12" ht="24" customHeight="1" x14ac:dyDescent="0.2">
      <c r="A1275"/>
      <c r="L1275"/>
    </row>
    <row r="1276" spans="1:12" ht="24" customHeight="1" x14ac:dyDescent="0.2">
      <c r="A1276"/>
      <c r="L1276"/>
    </row>
    <row r="1277" spans="1:12" ht="24" customHeight="1" x14ac:dyDescent="0.2">
      <c r="A1277"/>
      <c r="L1277"/>
    </row>
    <row r="1278" spans="1:12" ht="24" customHeight="1" x14ac:dyDescent="0.2">
      <c r="A1278"/>
      <c r="L1278"/>
    </row>
    <row r="1279" spans="1:12" ht="24" customHeight="1" x14ac:dyDescent="0.2">
      <c r="A1279"/>
      <c r="L1279"/>
    </row>
    <row r="1280" spans="1:12" ht="24" customHeight="1" x14ac:dyDescent="0.2">
      <c r="A1280"/>
      <c r="L1280"/>
    </row>
    <row r="1281" spans="1:12" ht="24" customHeight="1" x14ac:dyDescent="0.2">
      <c r="A1281"/>
      <c r="L1281"/>
    </row>
    <row r="1282" spans="1:12" ht="24" customHeight="1" x14ac:dyDescent="0.2">
      <c r="A1282"/>
      <c r="L1282"/>
    </row>
    <row r="1283" spans="1:12" ht="24" customHeight="1" x14ac:dyDescent="0.2">
      <c r="A1283"/>
      <c r="L1283"/>
    </row>
    <row r="1284" spans="1:12" ht="24" customHeight="1" x14ac:dyDescent="0.2">
      <c r="A1284"/>
      <c r="L1284"/>
    </row>
    <row r="1285" spans="1:12" ht="24" customHeight="1" x14ac:dyDescent="0.2">
      <c r="A1285"/>
      <c r="L1285"/>
    </row>
    <row r="1286" spans="1:12" ht="24" customHeight="1" x14ac:dyDescent="0.2">
      <c r="A1286"/>
      <c r="L1286"/>
    </row>
    <row r="1287" spans="1:12" ht="24" customHeight="1" x14ac:dyDescent="0.2">
      <c r="A1287"/>
      <c r="L1287"/>
    </row>
    <row r="1288" spans="1:12" ht="24" customHeight="1" x14ac:dyDescent="0.2">
      <c r="A1288"/>
      <c r="L1288"/>
    </row>
    <row r="1289" spans="1:12" ht="24" customHeight="1" x14ac:dyDescent="0.2">
      <c r="A1289"/>
      <c r="L1289"/>
    </row>
    <row r="1290" spans="1:12" ht="24" customHeight="1" x14ac:dyDescent="0.2">
      <c r="A1290"/>
      <c r="L1290"/>
    </row>
    <row r="1291" spans="1:12" ht="24" customHeight="1" x14ac:dyDescent="0.2">
      <c r="A1291"/>
      <c r="L1291"/>
    </row>
    <row r="1292" spans="1:12" ht="24" customHeight="1" x14ac:dyDescent="0.2">
      <c r="A1292"/>
      <c r="L1292"/>
    </row>
    <row r="1293" spans="1:12" ht="24" customHeight="1" x14ac:dyDescent="0.2">
      <c r="A1293"/>
      <c r="L1293"/>
    </row>
    <row r="1294" spans="1:12" ht="24" customHeight="1" x14ac:dyDescent="0.2">
      <c r="A1294"/>
      <c r="L1294"/>
    </row>
    <row r="1295" spans="1:12" ht="24" customHeight="1" x14ac:dyDescent="0.2">
      <c r="A1295"/>
      <c r="L1295"/>
    </row>
    <row r="1296" spans="1:12" ht="24" customHeight="1" x14ac:dyDescent="0.2">
      <c r="A1296"/>
      <c r="L1296"/>
    </row>
    <row r="1297" spans="1:12" ht="24" customHeight="1" x14ac:dyDescent="0.2">
      <c r="A1297"/>
      <c r="L1297"/>
    </row>
    <row r="1298" spans="1:12" ht="24" customHeight="1" x14ac:dyDescent="0.2">
      <c r="A1298"/>
      <c r="L1298"/>
    </row>
    <row r="1299" spans="1:12" ht="24" customHeight="1" x14ac:dyDescent="0.2">
      <c r="A1299"/>
      <c r="L1299"/>
    </row>
    <row r="1300" spans="1:12" ht="24" customHeight="1" x14ac:dyDescent="0.2">
      <c r="A1300"/>
      <c r="L1300"/>
    </row>
    <row r="1301" spans="1:12" ht="24" customHeight="1" x14ac:dyDescent="0.2">
      <c r="A1301"/>
      <c r="L1301"/>
    </row>
    <row r="1302" spans="1:12" ht="24" customHeight="1" x14ac:dyDescent="0.2">
      <c r="A1302"/>
      <c r="L1302"/>
    </row>
    <row r="1303" spans="1:12" ht="24" customHeight="1" x14ac:dyDescent="0.2">
      <c r="A1303"/>
      <c r="L1303"/>
    </row>
    <row r="1304" spans="1:12" ht="24" customHeight="1" x14ac:dyDescent="0.2">
      <c r="A1304"/>
      <c r="L1304"/>
    </row>
    <row r="1305" spans="1:12" ht="24" customHeight="1" x14ac:dyDescent="0.2">
      <c r="A1305"/>
      <c r="L1305"/>
    </row>
    <row r="1306" spans="1:12" ht="24" customHeight="1" x14ac:dyDescent="0.2">
      <c r="A1306"/>
      <c r="L1306"/>
    </row>
    <row r="1307" spans="1:12" ht="24" customHeight="1" x14ac:dyDescent="0.2">
      <c r="A1307"/>
      <c r="L1307"/>
    </row>
    <row r="1308" spans="1:12" ht="24" customHeight="1" x14ac:dyDescent="0.2">
      <c r="A1308"/>
      <c r="L1308"/>
    </row>
    <row r="1309" spans="1:12" ht="24" customHeight="1" x14ac:dyDescent="0.2">
      <c r="A1309"/>
      <c r="L1309"/>
    </row>
    <row r="1310" spans="1:12" ht="24" customHeight="1" x14ac:dyDescent="0.2">
      <c r="A1310"/>
      <c r="L1310"/>
    </row>
    <row r="1311" spans="1:12" ht="24" customHeight="1" x14ac:dyDescent="0.2">
      <c r="A1311"/>
      <c r="L1311"/>
    </row>
    <row r="1312" spans="1:12" ht="24" customHeight="1" x14ac:dyDescent="0.2">
      <c r="A1312"/>
      <c r="L1312"/>
    </row>
    <row r="1313" spans="1:12" ht="24" customHeight="1" x14ac:dyDescent="0.2">
      <c r="A1313"/>
      <c r="L1313"/>
    </row>
    <row r="1314" spans="1:12" ht="24" customHeight="1" x14ac:dyDescent="0.2">
      <c r="A1314"/>
      <c r="L1314"/>
    </row>
    <row r="1315" spans="1:12" ht="24" customHeight="1" x14ac:dyDescent="0.2">
      <c r="A1315"/>
      <c r="L1315"/>
    </row>
    <row r="1316" spans="1:12" ht="24" customHeight="1" x14ac:dyDescent="0.2">
      <c r="A1316"/>
      <c r="L1316"/>
    </row>
    <row r="1317" spans="1:12" ht="24" customHeight="1" x14ac:dyDescent="0.2">
      <c r="A1317"/>
      <c r="L1317"/>
    </row>
    <row r="1318" spans="1:12" ht="24" customHeight="1" x14ac:dyDescent="0.2">
      <c r="A1318"/>
      <c r="L1318"/>
    </row>
    <row r="1319" spans="1:12" ht="24" customHeight="1" x14ac:dyDescent="0.2">
      <c r="A1319"/>
      <c r="L1319"/>
    </row>
    <row r="1320" spans="1:12" ht="24" customHeight="1" x14ac:dyDescent="0.2">
      <c r="A1320"/>
      <c r="L1320"/>
    </row>
    <row r="1321" spans="1:12" ht="24" customHeight="1" x14ac:dyDescent="0.2">
      <c r="A1321"/>
      <c r="L1321"/>
    </row>
    <row r="1322" spans="1:12" ht="24" customHeight="1" x14ac:dyDescent="0.2">
      <c r="A1322"/>
      <c r="L1322"/>
    </row>
    <row r="1323" spans="1:12" ht="24" customHeight="1" x14ac:dyDescent="0.2">
      <c r="A1323"/>
      <c r="L1323"/>
    </row>
    <row r="1324" spans="1:12" ht="24" customHeight="1" x14ac:dyDescent="0.2">
      <c r="A1324"/>
      <c r="L1324"/>
    </row>
    <row r="1325" spans="1:12" ht="24" customHeight="1" x14ac:dyDescent="0.2">
      <c r="A1325"/>
      <c r="L1325"/>
    </row>
    <row r="1326" spans="1:12" ht="24" customHeight="1" x14ac:dyDescent="0.2">
      <c r="A1326"/>
      <c r="L1326"/>
    </row>
    <row r="1327" spans="1:12" ht="24" customHeight="1" x14ac:dyDescent="0.2">
      <c r="A1327"/>
      <c r="L1327"/>
    </row>
    <row r="1328" spans="1:12" ht="24" customHeight="1" x14ac:dyDescent="0.2">
      <c r="A1328"/>
      <c r="L1328"/>
    </row>
    <row r="1329" spans="1:12" ht="24" customHeight="1" x14ac:dyDescent="0.2">
      <c r="A1329"/>
      <c r="L1329"/>
    </row>
    <row r="1330" spans="1:12" ht="24" customHeight="1" x14ac:dyDescent="0.2">
      <c r="A1330"/>
      <c r="L1330"/>
    </row>
    <row r="1331" spans="1:12" ht="24" customHeight="1" x14ac:dyDescent="0.2">
      <c r="A1331"/>
      <c r="L1331"/>
    </row>
    <row r="1332" spans="1:12" ht="24" customHeight="1" x14ac:dyDescent="0.2">
      <c r="A1332"/>
      <c r="L1332"/>
    </row>
    <row r="1333" spans="1:12" ht="24" customHeight="1" x14ac:dyDescent="0.2">
      <c r="A1333"/>
      <c r="L1333"/>
    </row>
    <row r="1334" spans="1:12" ht="24" customHeight="1" x14ac:dyDescent="0.2">
      <c r="A1334"/>
      <c r="L1334"/>
    </row>
    <row r="1335" spans="1:12" ht="24" customHeight="1" x14ac:dyDescent="0.2">
      <c r="A1335"/>
      <c r="L1335"/>
    </row>
    <row r="1336" spans="1:12" ht="24" customHeight="1" x14ac:dyDescent="0.2">
      <c r="A1336"/>
      <c r="L1336"/>
    </row>
    <row r="1337" spans="1:12" ht="24" customHeight="1" x14ac:dyDescent="0.2">
      <c r="A1337"/>
      <c r="L1337"/>
    </row>
    <row r="1338" spans="1:12" ht="24" customHeight="1" x14ac:dyDescent="0.2">
      <c r="A1338"/>
      <c r="L1338"/>
    </row>
    <row r="1339" spans="1:12" ht="24" customHeight="1" x14ac:dyDescent="0.2">
      <c r="A1339"/>
      <c r="L1339"/>
    </row>
    <row r="1340" spans="1:12" ht="24" customHeight="1" x14ac:dyDescent="0.2">
      <c r="A1340"/>
      <c r="L1340"/>
    </row>
    <row r="1341" spans="1:12" ht="24" customHeight="1" x14ac:dyDescent="0.2">
      <c r="A1341"/>
      <c r="L1341"/>
    </row>
    <row r="1342" spans="1:12" ht="24" customHeight="1" x14ac:dyDescent="0.2">
      <c r="A1342"/>
      <c r="L1342"/>
    </row>
    <row r="1343" spans="1:12" ht="24" customHeight="1" x14ac:dyDescent="0.2">
      <c r="A1343"/>
      <c r="L1343"/>
    </row>
    <row r="1344" spans="1:12" ht="24" customHeight="1" x14ac:dyDescent="0.2">
      <c r="A1344"/>
      <c r="L1344"/>
    </row>
    <row r="1345" spans="1:12" ht="24" customHeight="1" x14ac:dyDescent="0.2">
      <c r="A1345"/>
      <c r="L1345"/>
    </row>
    <row r="1346" spans="1:12" ht="24" customHeight="1" x14ac:dyDescent="0.2">
      <c r="A1346"/>
      <c r="L1346"/>
    </row>
    <row r="1347" spans="1:12" ht="24" customHeight="1" x14ac:dyDescent="0.2">
      <c r="A1347"/>
      <c r="L1347"/>
    </row>
    <row r="1348" spans="1:12" ht="24" customHeight="1" x14ac:dyDescent="0.2">
      <c r="A1348"/>
      <c r="L1348"/>
    </row>
    <row r="1349" spans="1:12" ht="24" customHeight="1" x14ac:dyDescent="0.2">
      <c r="A1349"/>
      <c r="L1349"/>
    </row>
    <row r="1350" spans="1:12" ht="24" customHeight="1" x14ac:dyDescent="0.2">
      <c r="A1350"/>
      <c r="L1350"/>
    </row>
    <row r="1351" spans="1:12" ht="24" customHeight="1" x14ac:dyDescent="0.2">
      <c r="A1351"/>
      <c r="L1351"/>
    </row>
    <row r="1352" spans="1:12" ht="24" customHeight="1" x14ac:dyDescent="0.2">
      <c r="A1352"/>
      <c r="L1352"/>
    </row>
    <row r="1353" spans="1:12" ht="24" customHeight="1" x14ac:dyDescent="0.2">
      <c r="A1353"/>
      <c r="L1353"/>
    </row>
    <row r="1354" spans="1:12" ht="24" customHeight="1" x14ac:dyDescent="0.2">
      <c r="A1354"/>
      <c r="L1354"/>
    </row>
    <row r="1355" spans="1:12" ht="24" customHeight="1" x14ac:dyDescent="0.2">
      <c r="A1355"/>
      <c r="L1355"/>
    </row>
    <row r="1356" spans="1:12" ht="24" customHeight="1" x14ac:dyDescent="0.2">
      <c r="A1356"/>
      <c r="L1356"/>
    </row>
    <row r="1357" spans="1:12" ht="24" customHeight="1" x14ac:dyDescent="0.2">
      <c r="A1357"/>
      <c r="L1357"/>
    </row>
    <row r="1358" spans="1:12" ht="24" customHeight="1" x14ac:dyDescent="0.2">
      <c r="A1358"/>
      <c r="L1358"/>
    </row>
    <row r="1359" spans="1:12" ht="24" customHeight="1" x14ac:dyDescent="0.2">
      <c r="A1359"/>
      <c r="L1359"/>
    </row>
    <row r="1360" spans="1:12" ht="24" customHeight="1" x14ac:dyDescent="0.2">
      <c r="A1360"/>
      <c r="L1360"/>
    </row>
    <row r="1361" spans="1:12" ht="24" customHeight="1" x14ac:dyDescent="0.2">
      <c r="A1361"/>
      <c r="L1361"/>
    </row>
    <row r="1362" spans="1:12" ht="24" customHeight="1" x14ac:dyDescent="0.2">
      <c r="A1362"/>
      <c r="L1362"/>
    </row>
    <row r="1363" spans="1:12" ht="24" customHeight="1" x14ac:dyDescent="0.2">
      <c r="A1363"/>
      <c r="L1363"/>
    </row>
    <row r="1364" spans="1:12" ht="24" customHeight="1" x14ac:dyDescent="0.2">
      <c r="A1364"/>
      <c r="L1364"/>
    </row>
    <row r="1365" spans="1:12" ht="24" customHeight="1" x14ac:dyDescent="0.2">
      <c r="A1365"/>
      <c r="L1365"/>
    </row>
    <row r="1366" spans="1:12" ht="24" customHeight="1" x14ac:dyDescent="0.2">
      <c r="A1366"/>
      <c r="L1366"/>
    </row>
    <row r="1367" spans="1:12" ht="24" customHeight="1" x14ac:dyDescent="0.2">
      <c r="A1367"/>
      <c r="L1367"/>
    </row>
    <row r="1368" spans="1:12" ht="24" customHeight="1" x14ac:dyDescent="0.2">
      <c r="A1368"/>
      <c r="L1368"/>
    </row>
    <row r="1369" spans="1:12" ht="24" customHeight="1" x14ac:dyDescent="0.2">
      <c r="A1369"/>
      <c r="L1369"/>
    </row>
    <row r="1370" spans="1:12" ht="24" customHeight="1" x14ac:dyDescent="0.2">
      <c r="A1370"/>
      <c r="L1370"/>
    </row>
    <row r="1371" spans="1:12" ht="24" customHeight="1" x14ac:dyDescent="0.2">
      <c r="A1371"/>
      <c r="L1371"/>
    </row>
    <row r="1372" spans="1:12" ht="24" customHeight="1" x14ac:dyDescent="0.2">
      <c r="A1372"/>
      <c r="L1372"/>
    </row>
    <row r="1373" spans="1:12" ht="24" customHeight="1" x14ac:dyDescent="0.2">
      <c r="A1373"/>
      <c r="L1373"/>
    </row>
    <row r="1374" spans="1:12" ht="24" customHeight="1" x14ac:dyDescent="0.2">
      <c r="A1374"/>
      <c r="L1374"/>
    </row>
    <row r="1375" spans="1:12" ht="24" customHeight="1" x14ac:dyDescent="0.2">
      <c r="A1375"/>
      <c r="L1375"/>
    </row>
    <row r="1376" spans="1:12" ht="24" customHeight="1" x14ac:dyDescent="0.2">
      <c r="A1376"/>
      <c r="L1376"/>
    </row>
    <row r="1377" spans="1:12" ht="24" customHeight="1" x14ac:dyDescent="0.2">
      <c r="A1377"/>
      <c r="L1377"/>
    </row>
    <row r="1378" spans="1:12" ht="24" customHeight="1" x14ac:dyDescent="0.2">
      <c r="A1378"/>
      <c r="L1378"/>
    </row>
    <row r="1379" spans="1:12" ht="24" customHeight="1" x14ac:dyDescent="0.2">
      <c r="A1379"/>
      <c r="L1379"/>
    </row>
    <row r="1380" spans="1:12" ht="24" customHeight="1" x14ac:dyDescent="0.2">
      <c r="A1380"/>
      <c r="L1380"/>
    </row>
    <row r="1381" spans="1:12" ht="24" customHeight="1" x14ac:dyDescent="0.2">
      <c r="A1381"/>
      <c r="L1381"/>
    </row>
    <row r="1382" spans="1:12" ht="24" customHeight="1" x14ac:dyDescent="0.2">
      <c r="A1382"/>
      <c r="L1382"/>
    </row>
    <row r="1383" spans="1:12" ht="24" customHeight="1" x14ac:dyDescent="0.2">
      <c r="A1383"/>
      <c r="L1383"/>
    </row>
    <row r="1384" spans="1:12" ht="24" customHeight="1" x14ac:dyDescent="0.2">
      <c r="A1384"/>
      <c r="L1384"/>
    </row>
    <row r="1385" spans="1:12" ht="24" customHeight="1" x14ac:dyDescent="0.2">
      <c r="A1385"/>
      <c r="L1385"/>
    </row>
    <row r="1386" spans="1:12" ht="24" customHeight="1" x14ac:dyDescent="0.2">
      <c r="A1386"/>
      <c r="L1386"/>
    </row>
    <row r="1387" spans="1:12" ht="24" customHeight="1" x14ac:dyDescent="0.2">
      <c r="A1387"/>
      <c r="L1387"/>
    </row>
    <row r="1388" spans="1:12" ht="24" customHeight="1" x14ac:dyDescent="0.2">
      <c r="A1388"/>
      <c r="L1388"/>
    </row>
    <row r="1389" spans="1:12" ht="24" customHeight="1" x14ac:dyDescent="0.2">
      <c r="A1389"/>
      <c r="L1389"/>
    </row>
    <row r="1390" spans="1:12" ht="24" customHeight="1" x14ac:dyDescent="0.2">
      <c r="A1390"/>
      <c r="L1390"/>
    </row>
    <row r="1391" spans="1:12" ht="24" customHeight="1" x14ac:dyDescent="0.2">
      <c r="A1391"/>
      <c r="L1391"/>
    </row>
    <row r="1392" spans="1:12" ht="24" customHeight="1" x14ac:dyDescent="0.2">
      <c r="A1392"/>
      <c r="L1392"/>
    </row>
    <row r="1393" spans="1:12" ht="24" customHeight="1" x14ac:dyDescent="0.2">
      <c r="A1393"/>
      <c r="L1393"/>
    </row>
    <row r="1394" spans="1:12" ht="24" customHeight="1" x14ac:dyDescent="0.2">
      <c r="A1394"/>
      <c r="L1394"/>
    </row>
    <row r="1395" spans="1:12" ht="24" customHeight="1" x14ac:dyDescent="0.2">
      <c r="A1395"/>
      <c r="L1395"/>
    </row>
    <row r="1396" spans="1:12" ht="24" customHeight="1" x14ac:dyDescent="0.2">
      <c r="A1396"/>
      <c r="L1396"/>
    </row>
    <row r="1397" spans="1:12" ht="24" customHeight="1" x14ac:dyDescent="0.2">
      <c r="A1397"/>
      <c r="L1397"/>
    </row>
    <row r="1398" spans="1:12" ht="24" customHeight="1" x14ac:dyDescent="0.2">
      <c r="A1398"/>
      <c r="L1398"/>
    </row>
    <row r="1399" spans="1:12" ht="24" customHeight="1" x14ac:dyDescent="0.2">
      <c r="A1399"/>
      <c r="L1399"/>
    </row>
    <row r="1400" spans="1:12" ht="24" customHeight="1" x14ac:dyDescent="0.2">
      <c r="A1400"/>
      <c r="L1400"/>
    </row>
    <row r="1401" spans="1:12" ht="24" customHeight="1" x14ac:dyDescent="0.2">
      <c r="A1401"/>
      <c r="L1401"/>
    </row>
    <row r="1402" spans="1:12" ht="24" customHeight="1" x14ac:dyDescent="0.2">
      <c r="A1402"/>
      <c r="L1402"/>
    </row>
    <row r="1403" spans="1:12" ht="24" customHeight="1" x14ac:dyDescent="0.2">
      <c r="A1403"/>
      <c r="L1403"/>
    </row>
    <row r="1404" spans="1:12" ht="24" customHeight="1" x14ac:dyDescent="0.2">
      <c r="A1404"/>
      <c r="L1404"/>
    </row>
    <row r="1405" spans="1:12" ht="24" customHeight="1" x14ac:dyDescent="0.2">
      <c r="A1405"/>
      <c r="L1405"/>
    </row>
    <row r="1406" spans="1:12" ht="24" customHeight="1" x14ac:dyDescent="0.2">
      <c r="A1406"/>
      <c r="L1406"/>
    </row>
    <row r="1407" spans="1:12" ht="24" customHeight="1" x14ac:dyDescent="0.2">
      <c r="A1407"/>
      <c r="L1407"/>
    </row>
    <row r="1408" spans="1:12" ht="24" customHeight="1" x14ac:dyDescent="0.2">
      <c r="A1408"/>
      <c r="L1408"/>
    </row>
    <row r="1409" spans="1:12" ht="24" customHeight="1" x14ac:dyDescent="0.2">
      <c r="A1409"/>
      <c r="L1409"/>
    </row>
    <row r="1410" spans="1:12" ht="24" customHeight="1" x14ac:dyDescent="0.2">
      <c r="A1410"/>
      <c r="L1410"/>
    </row>
    <row r="1411" spans="1:12" ht="24" customHeight="1" x14ac:dyDescent="0.2">
      <c r="A1411"/>
      <c r="L1411"/>
    </row>
    <row r="1412" spans="1:12" ht="24" customHeight="1" x14ac:dyDescent="0.2">
      <c r="A1412"/>
      <c r="L1412"/>
    </row>
    <row r="1413" spans="1:12" ht="24" customHeight="1" x14ac:dyDescent="0.2">
      <c r="A1413"/>
      <c r="L1413"/>
    </row>
    <row r="1414" spans="1:12" ht="24" customHeight="1" x14ac:dyDescent="0.2">
      <c r="A1414"/>
      <c r="L1414"/>
    </row>
    <row r="1415" spans="1:12" ht="24" customHeight="1" x14ac:dyDescent="0.2">
      <c r="A1415"/>
      <c r="L1415"/>
    </row>
    <row r="1416" spans="1:12" ht="24" customHeight="1" x14ac:dyDescent="0.2">
      <c r="A1416"/>
      <c r="L1416"/>
    </row>
    <row r="1417" spans="1:12" ht="24" customHeight="1" x14ac:dyDescent="0.2">
      <c r="A1417"/>
      <c r="L1417"/>
    </row>
    <row r="1418" spans="1:12" ht="24" customHeight="1" x14ac:dyDescent="0.2">
      <c r="A1418"/>
      <c r="L1418"/>
    </row>
    <row r="1419" spans="1:12" ht="24" customHeight="1" x14ac:dyDescent="0.2">
      <c r="A1419"/>
      <c r="L1419"/>
    </row>
    <row r="1420" spans="1:12" ht="24" customHeight="1" x14ac:dyDescent="0.2">
      <c r="A1420"/>
      <c r="L1420"/>
    </row>
    <row r="1421" spans="1:12" ht="24" customHeight="1" x14ac:dyDescent="0.2">
      <c r="A1421"/>
      <c r="L1421"/>
    </row>
    <row r="1422" spans="1:12" ht="24" customHeight="1" x14ac:dyDescent="0.2">
      <c r="A1422"/>
      <c r="L1422"/>
    </row>
    <row r="1423" spans="1:12" ht="24" customHeight="1" x14ac:dyDescent="0.2">
      <c r="A1423"/>
      <c r="L1423"/>
    </row>
    <row r="1424" spans="1:12" ht="24" customHeight="1" x14ac:dyDescent="0.2">
      <c r="A1424"/>
      <c r="L1424"/>
    </row>
    <row r="1425" spans="1:12" ht="24" customHeight="1" x14ac:dyDescent="0.2">
      <c r="A1425"/>
      <c r="L1425"/>
    </row>
    <row r="1426" spans="1:12" ht="24" customHeight="1" x14ac:dyDescent="0.2">
      <c r="A1426"/>
      <c r="L1426"/>
    </row>
    <row r="1427" spans="1:12" ht="24" customHeight="1" x14ac:dyDescent="0.2">
      <c r="A1427"/>
      <c r="L1427"/>
    </row>
    <row r="1428" spans="1:12" ht="24" customHeight="1" x14ac:dyDescent="0.2">
      <c r="A1428"/>
      <c r="L1428"/>
    </row>
    <row r="1429" spans="1:12" ht="24" customHeight="1" x14ac:dyDescent="0.2">
      <c r="A1429"/>
      <c r="L1429"/>
    </row>
    <row r="1430" spans="1:12" ht="24" customHeight="1" x14ac:dyDescent="0.2">
      <c r="A1430"/>
      <c r="L1430"/>
    </row>
    <row r="1431" spans="1:12" ht="24" customHeight="1" x14ac:dyDescent="0.2">
      <c r="A1431"/>
      <c r="L1431"/>
    </row>
    <row r="1432" spans="1:12" ht="24" customHeight="1" x14ac:dyDescent="0.2">
      <c r="A1432"/>
      <c r="L1432"/>
    </row>
    <row r="1433" spans="1:12" ht="24" customHeight="1" x14ac:dyDescent="0.2">
      <c r="A1433"/>
      <c r="L1433"/>
    </row>
    <row r="1434" spans="1:12" ht="24" customHeight="1" x14ac:dyDescent="0.2">
      <c r="A1434"/>
      <c r="L1434"/>
    </row>
    <row r="1435" spans="1:12" ht="24" customHeight="1" x14ac:dyDescent="0.2">
      <c r="A1435"/>
      <c r="L1435"/>
    </row>
    <row r="1436" spans="1:12" ht="24" customHeight="1" x14ac:dyDescent="0.2">
      <c r="A1436"/>
      <c r="L1436"/>
    </row>
    <row r="1437" spans="1:12" ht="24" customHeight="1" x14ac:dyDescent="0.2">
      <c r="A1437"/>
      <c r="L1437"/>
    </row>
    <row r="1438" spans="1:12" ht="24" customHeight="1" x14ac:dyDescent="0.2">
      <c r="A1438"/>
      <c r="L1438"/>
    </row>
    <row r="1439" spans="1:12" ht="24" customHeight="1" x14ac:dyDescent="0.2">
      <c r="A1439"/>
      <c r="L1439"/>
    </row>
    <row r="1440" spans="1:12" ht="24" customHeight="1" x14ac:dyDescent="0.2">
      <c r="A1440"/>
      <c r="L1440"/>
    </row>
    <row r="1441" spans="1:12" ht="24" customHeight="1" x14ac:dyDescent="0.2">
      <c r="A1441"/>
      <c r="L1441"/>
    </row>
    <row r="1442" spans="1:12" ht="24" customHeight="1" x14ac:dyDescent="0.2">
      <c r="A1442"/>
      <c r="L1442"/>
    </row>
    <row r="1443" spans="1:12" ht="24" customHeight="1" x14ac:dyDescent="0.2">
      <c r="A1443"/>
      <c r="L1443"/>
    </row>
    <row r="1444" spans="1:12" ht="24" customHeight="1" x14ac:dyDescent="0.2">
      <c r="A1444"/>
      <c r="L1444"/>
    </row>
    <row r="1445" spans="1:12" ht="24" customHeight="1" x14ac:dyDescent="0.2">
      <c r="A1445"/>
      <c r="L1445"/>
    </row>
    <row r="1446" spans="1:12" ht="24" customHeight="1" x14ac:dyDescent="0.2">
      <c r="A1446"/>
      <c r="L1446"/>
    </row>
    <row r="1447" spans="1:12" ht="24" customHeight="1" x14ac:dyDescent="0.2">
      <c r="A1447"/>
      <c r="L1447"/>
    </row>
    <row r="1448" spans="1:12" ht="24" customHeight="1" x14ac:dyDescent="0.2">
      <c r="A1448"/>
      <c r="L1448"/>
    </row>
    <row r="1449" spans="1:12" ht="24" customHeight="1" x14ac:dyDescent="0.2">
      <c r="A1449"/>
      <c r="L1449"/>
    </row>
    <row r="1450" spans="1:12" ht="24" customHeight="1" x14ac:dyDescent="0.2">
      <c r="A1450"/>
      <c r="L1450"/>
    </row>
    <row r="1451" spans="1:12" ht="24" customHeight="1" x14ac:dyDescent="0.2">
      <c r="A1451"/>
      <c r="L1451"/>
    </row>
    <row r="1452" spans="1:12" ht="24" customHeight="1" x14ac:dyDescent="0.2">
      <c r="A1452"/>
      <c r="L1452"/>
    </row>
    <row r="1453" spans="1:12" ht="24" customHeight="1" x14ac:dyDescent="0.2">
      <c r="A1453"/>
      <c r="L1453"/>
    </row>
    <row r="1454" spans="1:12" ht="24" customHeight="1" x14ac:dyDescent="0.2">
      <c r="A1454"/>
      <c r="L1454"/>
    </row>
    <row r="1455" spans="1:12" ht="24" customHeight="1" x14ac:dyDescent="0.2">
      <c r="A1455"/>
      <c r="L1455"/>
    </row>
    <row r="1456" spans="1:12" ht="24" customHeight="1" x14ac:dyDescent="0.2">
      <c r="A1456"/>
      <c r="L1456"/>
    </row>
    <row r="1457" spans="1:12" ht="24" customHeight="1" x14ac:dyDescent="0.2">
      <c r="A1457"/>
      <c r="L1457"/>
    </row>
    <row r="1458" spans="1:12" ht="24" customHeight="1" x14ac:dyDescent="0.2">
      <c r="A1458"/>
      <c r="L1458"/>
    </row>
    <row r="1459" spans="1:12" ht="24" customHeight="1" x14ac:dyDescent="0.2">
      <c r="A1459"/>
      <c r="L1459"/>
    </row>
    <row r="1460" spans="1:12" ht="24" customHeight="1" x14ac:dyDescent="0.2">
      <c r="A1460"/>
      <c r="L1460"/>
    </row>
    <row r="1461" spans="1:12" ht="24" customHeight="1" x14ac:dyDescent="0.2">
      <c r="A1461"/>
      <c r="L1461"/>
    </row>
    <row r="1462" spans="1:12" ht="24" customHeight="1" x14ac:dyDescent="0.2">
      <c r="A1462"/>
      <c r="L1462"/>
    </row>
    <row r="1463" spans="1:12" ht="24" customHeight="1" x14ac:dyDescent="0.2">
      <c r="A1463"/>
      <c r="L1463"/>
    </row>
    <row r="1464" spans="1:12" ht="24" customHeight="1" x14ac:dyDescent="0.2">
      <c r="A1464"/>
      <c r="L1464"/>
    </row>
    <row r="1465" spans="1:12" ht="24" customHeight="1" x14ac:dyDescent="0.2">
      <c r="A1465"/>
      <c r="L1465"/>
    </row>
    <row r="1466" spans="1:12" ht="24" customHeight="1" x14ac:dyDescent="0.2">
      <c r="A1466"/>
      <c r="L1466"/>
    </row>
    <row r="1467" spans="1:12" ht="24" customHeight="1" x14ac:dyDescent="0.2">
      <c r="A1467"/>
      <c r="L1467"/>
    </row>
    <row r="1468" spans="1:12" ht="24" customHeight="1" x14ac:dyDescent="0.2">
      <c r="A1468"/>
      <c r="L1468"/>
    </row>
    <row r="1469" spans="1:12" ht="24" customHeight="1" x14ac:dyDescent="0.2">
      <c r="A1469"/>
      <c r="L1469"/>
    </row>
    <row r="1470" spans="1:12" ht="24" customHeight="1" x14ac:dyDescent="0.2">
      <c r="A1470"/>
      <c r="L1470"/>
    </row>
    <row r="1471" spans="1:12" ht="24" customHeight="1" x14ac:dyDescent="0.2">
      <c r="A1471"/>
      <c r="L1471"/>
    </row>
    <row r="1472" spans="1:12" ht="24" customHeight="1" x14ac:dyDescent="0.2">
      <c r="A1472"/>
      <c r="L1472"/>
    </row>
    <row r="1473" spans="1:12" ht="24" customHeight="1" x14ac:dyDescent="0.2">
      <c r="A1473"/>
      <c r="L1473"/>
    </row>
    <row r="1474" spans="1:12" ht="24" customHeight="1" x14ac:dyDescent="0.2">
      <c r="A1474"/>
      <c r="L1474"/>
    </row>
    <row r="1475" spans="1:12" ht="24" customHeight="1" x14ac:dyDescent="0.2">
      <c r="A1475"/>
      <c r="L1475"/>
    </row>
    <row r="1476" spans="1:12" ht="24" customHeight="1" x14ac:dyDescent="0.2">
      <c r="A1476"/>
      <c r="L1476"/>
    </row>
    <row r="1477" spans="1:12" ht="24" customHeight="1" x14ac:dyDescent="0.2">
      <c r="A1477"/>
      <c r="L1477"/>
    </row>
    <row r="1478" spans="1:12" ht="24" customHeight="1" x14ac:dyDescent="0.2">
      <c r="A1478"/>
      <c r="L1478"/>
    </row>
    <row r="1479" spans="1:12" ht="24" customHeight="1" x14ac:dyDescent="0.2">
      <c r="A1479"/>
      <c r="L1479"/>
    </row>
    <row r="1480" spans="1:12" ht="24" customHeight="1" x14ac:dyDescent="0.2">
      <c r="A1480"/>
      <c r="L1480"/>
    </row>
    <row r="1481" spans="1:12" ht="24" customHeight="1" x14ac:dyDescent="0.2">
      <c r="A1481"/>
      <c r="L1481"/>
    </row>
    <row r="1482" spans="1:12" ht="24" customHeight="1" x14ac:dyDescent="0.2">
      <c r="A1482"/>
      <c r="L1482"/>
    </row>
    <row r="1483" spans="1:12" ht="24" customHeight="1" x14ac:dyDescent="0.2">
      <c r="A1483"/>
      <c r="L1483"/>
    </row>
    <row r="1484" spans="1:12" ht="24" customHeight="1" x14ac:dyDescent="0.2">
      <c r="A1484"/>
      <c r="L1484"/>
    </row>
    <row r="1485" spans="1:12" ht="24" customHeight="1" x14ac:dyDescent="0.2">
      <c r="A1485"/>
      <c r="L1485"/>
    </row>
    <row r="1486" spans="1:12" ht="24" customHeight="1" x14ac:dyDescent="0.2">
      <c r="A1486"/>
      <c r="L1486"/>
    </row>
    <row r="1487" spans="1:12" ht="24" customHeight="1" x14ac:dyDescent="0.2">
      <c r="A1487"/>
      <c r="L1487"/>
    </row>
    <row r="1488" spans="1:12" ht="24" customHeight="1" x14ac:dyDescent="0.2">
      <c r="A1488"/>
      <c r="L1488"/>
    </row>
    <row r="1489" spans="1:12" ht="24" customHeight="1" x14ac:dyDescent="0.2">
      <c r="A1489"/>
      <c r="L1489"/>
    </row>
    <row r="1490" spans="1:12" ht="24" customHeight="1" x14ac:dyDescent="0.2">
      <c r="A1490"/>
      <c r="L1490"/>
    </row>
    <row r="1491" spans="1:12" ht="24" customHeight="1" x14ac:dyDescent="0.2">
      <c r="A1491"/>
      <c r="L1491"/>
    </row>
    <row r="1492" spans="1:12" ht="24" customHeight="1" x14ac:dyDescent="0.2">
      <c r="A1492"/>
      <c r="L1492"/>
    </row>
    <row r="1493" spans="1:12" ht="24" customHeight="1" x14ac:dyDescent="0.2">
      <c r="A1493"/>
      <c r="L1493"/>
    </row>
    <row r="1494" spans="1:12" ht="24" customHeight="1" x14ac:dyDescent="0.2">
      <c r="A1494"/>
      <c r="L1494"/>
    </row>
    <row r="1495" spans="1:12" ht="24" customHeight="1" x14ac:dyDescent="0.2">
      <c r="A1495"/>
      <c r="L1495"/>
    </row>
    <row r="1496" spans="1:12" ht="24" customHeight="1" x14ac:dyDescent="0.2">
      <c r="A1496"/>
      <c r="L1496"/>
    </row>
    <row r="1497" spans="1:12" ht="24" customHeight="1" x14ac:dyDescent="0.2">
      <c r="A1497"/>
      <c r="L1497"/>
    </row>
    <row r="1498" spans="1:12" ht="24" customHeight="1" x14ac:dyDescent="0.2">
      <c r="A1498"/>
      <c r="L1498"/>
    </row>
    <row r="1499" spans="1:12" ht="24" customHeight="1" x14ac:dyDescent="0.2">
      <c r="A1499"/>
      <c r="L1499"/>
    </row>
    <row r="1500" spans="1:12" ht="24" customHeight="1" x14ac:dyDescent="0.2">
      <c r="A1500"/>
      <c r="L1500"/>
    </row>
    <row r="1501" spans="1:12" ht="24" customHeight="1" x14ac:dyDescent="0.2">
      <c r="A1501"/>
      <c r="L1501"/>
    </row>
    <row r="1502" spans="1:12" ht="24" customHeight="1" x14ac:dyDescent="0.2">
      <c r="A1502"/>
      <c r="L1502"/>
    </row>
    <row r="1503" spans="1:12" ht="24" customHeight="1" x14ac:dyDescent="0.2">
      <c r="A1503"/>
      <c r="L1503"/>
    </row>
    <row r="1504" spans="1:12" ht="24" customHeight="1" x14ac:dyDescent="0.2">
      <c r="A1504"/>
      <c r="L1504"/>
    </row>
    <row r="1505" spans="1:12" ht="24" customHeight="1" x14ac:dyDescent="0.2">
      <c r="A1505"/>
      <c r="L1505"/>
    </row>
    <row r="1506" spans="1:12" ht="24" customHeight="1" x14ac:dyDescent="0.2">
      <c r="A1506"/>
      <c r="L1506"/>
    </row>
    <row r="1507" spans="1:12" ht="24" customHeight="1" x14ac:dyDescent="0.2">
      <c r="A1507"/>
      <c r="L1507"/>
    </row>
    <row r="1508" spans="1:12" ht="24" customHeight="1" x14ac:dyDescent="0.2">
      <c r="A1508"/>
      <c r="L1508"/>
    </row>
    <row r="1509" spans="1:12" ht="24" customHeight="1" x14ac:dyDescent="0.2">
      <c r="A1509"/>
      <c r="L1509"/>
    </row>
    <row r="1510" spans="1:12" ht="24" customHeight="1" x14ac:dyDescent="0.2">
      <c r="A1510"/>
      <c r="L1510"/>
    </row>
    <row r="1511" spans="1:12" ht="24" customHeight="1" x14ac:dyDescent="0.2">
      <c r="A1511"/>
      <c r="L1511"/>
    </row>
    <row r="1512" spans="1:12" ht="24" customHeight="1" x14ac:dyDescent="0.2">
      <c r="A1512"/>
      <c r="L1512"/>
    </row>
    <row r="1513" spans="1:12" ht="24" customHeight="1" x14ac:dyDescent="0.2">
      <c r="A1513"/>
      <c r="L1513"/>
    </row>
    <row r="1514" spans="1:12" ht="24" customHeight="1" x14ac:dyDescent="0.2">
      <c r="A1514"/>
      <c r="L1514"/>
    </row>
    <row r="1515" spans="1:12" ht="24" customHeight="1" x14ac:dyDescent="0.2">
      <c r="A1515"/>
      <c r="L1515"/>
    </row>
    <row r="1516" spans="1:12" ht="24" customHeight="1" x14ac:dyDescent="0.2">
      <c r="A1516"/>
      <c r="L1516"/>
    </row>
    <row r="1517" spans="1:12" ht="24" customHeight="1" x14ac:dyDescent="0.2">
      <c r="A1517"/>
      <c r="L1517"/>
    </row>
    <row r="1518" spans="1:12" ht="24" customHeight="1" x14ac:dyDescent="0.2">
      <c r="A1518"/>
      <c r="L1518"/>
    </row>
    <row r="1519" spans="1:12" ht="24" customHeight="1" x14ac:dyDescent="0.2">
      <c r="A1519"/>
      <c r="L1519"/>
    </row>
    <row r="1520" spans="1:12" ht="24" customHeight="1" x14ac:dyDescent="0.2">
      <c r="A1520"/>
      <c r="L1520"/>
    </row>
  </sheetData>
  <mergeCells count="439">
    <mergeCell ref="B377:D377"/>
    <mergeCell ref="B381:D381"/>
    <mergeCell ref="B382:D382"/>
    <mergeCell ref="B429:D429"/>
    <mergeCell ref="B430:D430"/>
    <mergeCell ref="B445:D445"/>
    <mergeCell ref="B446:D446"/>
    <mergeCell ref="A380:K380"/>
    <mergeCell ref="B344:D344"/>
    <mergeCell ref="B345:D345"/>
    <mergeCell ref="B346:D346"/>
    <mergeCell ref="B347:D347"/>
    <mergeCell ref="B357:D357"/>
    <mergeCell ref="B358:D358"/>
    <mergeCell ref="B359:D359"/>
    <mergeCell ref="B360:D360"/>
    <mergeCell ref="B361:D361"/>
    <mergeCell ref="B348:D348"/>
    <mergeCell ref="B349:D349"/>
    <mergeCell ref="B350:D350"/>
    <mergeCell ref="B374:D374"/>
    <mergeCell ref="B376:D376"/>
    <mergeCell ref="B378:D378"/>
    <mergeCell ref="B379:D379"/>
    <mergeCell ref="B362:D362"/>
    <mergeCell ref="B364:D364"/>
    <mergeCell ref="B366:D366"/>
    <mergeCell ref="B368:D368"/>
    <mergeCell ref="B369:D369"/>
    <mergeCell ref="B370:D370"/>
    <mergeCell ref="B371:D371"/>
    <mergeCell ref="A372:K372"/>
    <mergeCell ref="B373:D373"/>
    <mergeCell ref="B363:D363"/>
    <mergeCell ref="B367:D367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51:D351"/>
    <mergeCell ref="B352:D352"/>
    <mergeCell ref="B353:D353"/>
    <mergeCell ref="B354:D354"/>
    <mergeCell ref="B355:D355"/>
    <mergeCell ref="B356:D356"/>
    <mergeCell ref="B187:D187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07:D307"/>
    <mergeCell ref="B308:D308"/>
    <mergeCell ref="B309:D309"/>
    <mergeCell ref="B310:D310"/>
    <mergeCell ref="B311:D311"/>
    <mergeCell ref="B312:D312"/>
    <mergeCell ref="B313:D313"/>
    <mergeCell ref="B316:D316"/>
    <mergeCell ref="B317:D317"/>
    <mergeCell ref="B314:D314"/>
    <mergeCell ref="B315:D315"/>
    <mergeCell ref="B298:D298"/>
    <mergeCell ref="B299:D299"/>
    <mergeCell ref="B300:D300"/>
    <mergeCell ref="B301:D301"/>
    <mergeCell ref="B335:D335"/>
    <mergeCell ref="B318:D318"/>
    <mergeCell ref="B319:D319"/>
    <mergeCell ref="B320:D320"/>
    <mergeCell ref="B323:D323"/>
    <mergeCell ref="B324:D324"/>
    <mergeCell ref="A325:K325"/>
    <mergeCell ref="B326:D326"/>
    <mergeCell ref="B321:D321"/>
    <mergeCell ref="B322:D322"/>
    <mergeCell ref="B302:D302"/>
    <mergeCell ref="B303:D303"/>
    <mergeCell ref="B304:D304"/>
    <mergeCell ref="B305:D305"/>
    <mergeCell ref="B306:D306"/>
    <mergeCell ref="B280:D280"/>
    <mergeCell ref="B282:D282"/>
    <mergeCell ref="B283:D283"/>
    <mergeCell ref="B284:D284"/>
    <mergeCell ref="B290:D290"/>
    <mergeCell ref="B291:D291"/>
    <mergeCell ref="B292:D292"/>
    <mergeCell ref="B297:D297"/>
    <mergeCell ref="B288:D288"/>
    <mergeCell ref="B289:D289"/>
    <mergeCell ref="B293:D293"/>
    <mergeCell ref="B294:D294"/>
    <mergeCell ref="B295:D295"/>
    <mergeCell ref="B296:D296"/>
    <mergeCell ref="B287:D287"/>
    <mergeCell ref="B270:D270"/>
    <mergeCell ref="B271:D271"/>
    <mergeCell ref="B272:D272"/>
    <mergeCell ref="B273:D273"/>
    <mergeCell ref="B274:D274"/>
    <mergeCell ref="B276:D276"/>
    <mergeCell ref="B277:D277"/>
    <mergeCell ref="B275:D275"/>
    <mergeCell ref="B279:D279"/>
    <mergeCell ref="B278:D278"/>
    <mergeCell ref="B261:D261"/>
    <mergeCell ref="B264:D264"/>
    <mergeCell ref="A265:K265"/>
    <mergeCell ref="B266:D266"/>
    <mergeCell ref="B263:D263"/>
    <mergeCell ref="B267:D267"/>
    <mergeCell ref="B262:D262"/>
    <mergeCell ref="B268:D268"/>
    <mergeCell ref="B269:D269"/>
    <mergeCell ref="B252:D252"/>
    <mergeCell ref="A254:K254"/>
    <mergeCell ref="B255:D255"/>
    <mergeCell ref="B256:D256"/>
    <mergeCell ref="B257:D257"/>
    <mergeCell ref="B253:D253"/>
    <mergeCell ref="B258:D258"/>
    <mergeCell ref="B259:D259"/>
    <mergeCell ref="B260:D260"/>
    <mergeCell ref="B247:D247"/>
    <mergeCell ref="B248:D248"/>
    <mergeCell ref="A249:K249"/>
    <mergeCell ref="B236:D236"/>
    <mergeCell ref="B250:D250"/>
    <mergeCell ref="L250:M251"/>
    <mergeCell ref="B251:D251"/>
    <mergeCell ref="B243:D243"/>
    <mergeCell ref="B239:D239"/>
    <mergeCell ref="B241:D241"/>
    <mergeCell ref="B242:D242"/>
    <mergeCell ref="B246:D246"/>
    <mergeCell ref="B240:D240"/>
    <mergeCell ref="B231:D231"/>
    <mergeCell ref="B232:D232"/>
    <mergeCell ref="B233:D233"/>
    <mergeCell ref="A234:K234"/>
    <mergeCell ref="B235:D235"/>
    <mergeCell ref="B237:D237"/>
    <mergeCell ref="B238:D238"/>
    <mergeCell ref="B245:D245"/>
    <mergeCell ref="B244:D244"/>
    <mergeCell ref="B223:D223"/>
    <mergeCell ref="B224:D224"/>
    <mergeCell ref="B221:D221"/>
    <mergeCell ref="B225:D225"/>
    <mergeCell ref="B226:D226"/>
    <mergeCell ref="B227:D227"/>
    <mergeCell ref="A228:K228"/>
    <mergeCell ref="B229:D229"/>
    <mergeCell ref="B230:D230"/>
    <mergeCell ref="B222:D222"/>
    <mergeCell ref="B214:D214"/>
    <mergeCell ref="B201:D201"/>
    <mergeCell ref="B215:D215"/>
    <mergeCell ref="B216:D216"/>
    <mergeCell ref="B217:D217"/>
    <mergeCell ref="B218:D218"/>
    <mergeCell ref="B219:D219"/>
    <mergeCell ref="B220:D220"/>
    <mergeCell ref="B212:D212"/>
    <mergeCell ref="B199:D199"/>
    <mergeCell ref="B200:D200"/>
    <mergeCell ref="B206:D206"/>
    <mergeCell ref="A207:K207"/>
    <mergeCell ref="A208:K208"/>
    <mergeCell ref="B209:D209"/>
    <mergeCell ref="B210:D210"/>
    <mergeCell ref="B211:D211"/>
    <mergeCell ref="B213:D213"/>
    <mergeCell ref="B202:D202"/>
    <mergeCell ref="B203:D203"/>
    <mergeCell ref="B204:D204"/>
    <mergeCell ref="B205:D205"/>
    <mergeCell ref="B93:D93"/>
    <mergeCell ref="B94:D94"/>
    <mergeCell ref="B95:D95"/>
    <mergeCell ref="B92:D92"/>
    <mergeCell ref="F92:K92"/>
    <mergeCell ref="L92:M92"/>
    <mergeCell ref="B80:D80"/>
    <mergeCell ref="B82:D82"/>
    <mergeCell ref="B84:D84"/>
    <mergeCell ref="B85:D85"/>
    <mergeCell ref="B86:D86"/>
    <mergeCell ref="B87:D87"/>
    <mergeCell ref="B88:D88"/>
    <mergeCell ref="B89:D89"/>
    <mergeCell ref="A91:K91"/>
    <mergeCell ref="B81:D81"/>
    <mergeCell ref="B83:D83"/>
    <mergeCell ref="B90:D90"/>
    <mergeCell ref="B66:D66"/>
    <mergeCell ref="B67:D67"/>
    <mergeCell ref="B68:D68"/>
    <mergeCell ref="B69:D69"/>
    <mergeCell ref="B70:D70"/>
    <mergeCell ref="B71:D71"/>
    <mergeCell ref="B72:D72"/>
    <mergeCell ref="B73:D73"/>
    <mergeCell ref="B79:D79"/>
    <mergeCell ref="B74:D74"/>
    <mergeCell ref="B75:D75"/>
    <mergeCell ref="B76:D76"/>
    <mergeCell ref="B77:D77"/>
    <mergeCell ref="B78:D78"/>
    <mergeCell ref="B56:D56"/>
    <mergeCell ref="B57:D57"/>
    <mergeCell ref="B58:D58"/>
    <mergeCell ref="B60:D60"/>
    <mergeCell ref="B61:D61"/>
    <mergeCell ref="A62:K62"/>
    <mergeCell ref="B63:D63"/>
    <mergeCell ref="B64:D64"/>
    <mergeCell ref="B65:D65"/>
    <mergeCell ref="B59:D59"/>
    <mergeCell ref="A38:K38"/>
    <mergeCell ref="B39:D39"/>
    <mergeCell ref="B41:D41"/>
    <mergeCell ref="B42:D42"/>
    <mergeCell ref="B43:D43"/>
    <mergeCell ref="B48:D48"/>
    <mergeCell ref="B52:D52"/>
    <mergeCell ref="B53:D53"/>
    <mergeCell ref="B55:D55"/>
    <mergeCell ref="B54:D54"/>
    <mergeCell ref="B44:D44"/>
    <mergeCell ref="B46:D46"/>
    <mergeCell ref="B49:D49"/>
    <mergeCell ref="B45:D45"/>
    <mergeCell ref="B40:D40"/>
    <mergeCell ref="B50:D50"/>
    <mergeCell ref="B51:D51"/>
    <mergeCell ref="B47:D47"/>
    <mergeCell ref="N21:O21"/>
    <mergeCell ref="B23:D23"/>
    <mergeCell ref="B25:D25"/>
    <mergeCell ref="B31:D31"/>
    <mergeCell ref="B33:D33"/>
    <mergeCell ref="B34:D34"/>
    <mergeCell ref="B35:D35"/>
    <mergeCell ref="B36:D36"/>
    <mergeCell ref="B37:D37"/>
    <mergeCell ref="B22:D22"/>
    <mergeCell ref="B27:D27"/>
    <mergeCell ref="B24:D24"/>
    <mergeCell ref="B28:D28"/>
    <mergeCell ref="B29:D29"/>
    <mergeCell ref="B26:D26"/>
    <mergeCell ref="B30:D30"/>
    <mergeCell ref="B32:D32"/>
    <mergeCell ref="N16:Q16"/>
    <mergeCell ref="B17:D17"/>
    <mergeCell ref="A1:E1"/>
    <mergeCell ref="O1:R1"/>
    <mergeCell ref="A3:C3"/>
    <mergeCell ref="B4:D4"/>
    <mergeCell ref="A5:K5"/>
    <mergeCell ref="A6:K6"/>
    <mergeCell ref="B7:D7"/>
    <mergeCell ref="B8:D8"/>
    <mergeCell ref="B9:D9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16:D16"/>
    <mergeCell ref="B96:D96"/>
    <mergeCell ref="B151:D151"/>
    <mergeCell ref="B193:D193"/>
    <mergeCell ref="A99:K99"/>
    <mergeCell ref="B98:D98"/>
    <mergeCell ref="B109:D109"/>
    <mergeCell ref="B110:D110"/>
    <mergeCell ref="A117:K117"/>
    <mergeCell ref="B100:D100"/>
    <mergeCell ref="B101:D101"/>
    <mergeCell ref="B102:D102"/>
    <mergeCell ref="B103:D103"/>
    <mergeCell ref="B104:D104"/>
    <mergeCell ref="B106:D106"/>
    <mergeCell ref="B107:D107"/>
    <mergeCell ref="B108:D108"/>
    <mergeCell ref="B105:D105"/>
    <mergeCell ref="B118:D118"/>
    <mergeCell ref="B119:D119"/>
    <mergeCell ref="B120:D120"/>
    <mergeCell ref="B121:D121"/>
    <mergeCell ref="B122:D122"/>
    <mergeCell ref="B123:D123"/>
    <mergeCell ref="B114:D114"/>
    <mergeCell ref="B115:D115"/>
    <mergeCell ref="B116:D116"/>
    <mergeCell ref="B97:D97"/>
    <mergeCell ref="B124:D124"/>
    <mergeCell ref="B125:D125"/>
    <mergeCell ref="B127:D127"/>
    <mergeCell ref="B129:D129"/>
    <mergeCell ref="B128:D128"/>
    <mergeCell ref="B113:D113"/>
    <mergeCell ref="B111:D111"/>
    <mergeCell ref="B112:D112"/>
    <mergeCell ref="B126:D126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9:D139"/>
    <mergeCell ref="B158:D158"/>
    <mergeCell ref="B160:D160"/>
    <mergeCell ref="B161:D161"/>
    <mergeCell ref="B162:D162"/>
    <mergeCell ref="B163:D163"/>
    <mergeCell ref="B165:D165"/>
    <mergeCell ref="B144:D144"/>
    <mergeCell ref="B145:D145"/>
    <mergeCell ref="B146:D146"/>
    <mergeCell ref="B147:D147"/>
    <mergeCell ref="B148:D148"/>
    <mergeCell ref="B150:D150"/>
    <mergeCell ref="B152:D152"/>
    <mergeCell ref="B153:D153"/>
    <mergeCell ref="B154:D154"/>
    <mergeCell ref="B155:D155"/>
    <mergeCell ref="B140:D140"/>
    <mergeCell ref="B141:D141"/>
    <mergeCell ref="B142:D142"/>
    <mergeCell ref="B143:D143"/>
    <mergeCell ref="B281:D281"/>
    <mergeCell ref="B285:D285"/>
    <mergeCell ref="B286:D286"/>
    <mergeCell ref="A166:K166"/>
    <mergeCell ref="B156:D156"/>
    <mergeCell ref="B157:D157"/>
    <mergeCell ref="B159:D159"/>
    <mergeCell ref="B179:D179"/>
    <mergeCell ref="A186:K186"/>
    <mergeCell ref="B188:D188"/>
    <mergeCell ref="B189:D189"/>
    <mergeCell ref="B190:D190"/>
    <mergeCell ref="B191:D191"/>
    <mergeCell ref="B195:D195"/>
    <mergeCell ref="B196:D196"/>
    <mergeCell ref="B194:D194"/>
    <mergeCell ref="B197:D197"/>
    <mergeCell ref="B198:D198"/>
    <mergeCell ref="B164:D164"/>
    <mergeCell ref="B149:D149"/>
    <mergeCell ref="B411:D411"/>
    <mergeCell ref="B402:D402"/>
    <mergeCell ref="B408:D408"/>
    <mergeCell ref="B410:D410"/>
    <mergeCell ref="B412:D412"/>
    <mergeCell ref="B383:D383"/>
    <mergeCell ref="B385:D385"/>
    <mergeCell ref="B389:D389"/>
    <mergeCell ref="B391:D391"/>
    <mergeCell ref="B393:D393"/>
    <mergeCell ref="B384:D384"/>
    <mergeCell ref="B386:D386"/>
    <mergeCell ref="B390:D390"/>
    <mergeCell ref="B392:D392"/>
    <mergeCell ref="B395:D395"/>
    <mergeCell ref="B396:D396"/>
    <mergeCell ref="B397:D397"/>
    <mergeCell ref="B398:D398"/>
    <mergeCell ref="B403:D403"/>
    <mergeCell ref="B404:D404"/>
    <mergeCell ref="B399:D399"/>
    <mergeCell ref="B400:D400"/>
    <mergeCell ref="B192:D192"/>
    <mergeCell ref="B138:D138"/>
    <mergeCell ref="B365:D365"/>
    <mergeCell ref="B438:D438"/>
    <mergeCell ref="B439:D439"/>
    <mergeCell ref="B440:D440"/>
    <mergeCell ref="B443:D443"/>
    <mergeCell ref="B444:D444"/>
    <mergeCell ref="B405:D405"/>
    <mergeCell ref="B406:D406"/>
    <mergeCell ref="B387:D387"/>
    <mergeCell ref="B388:D388"/>
    <mergeCell ref="B433:D433"/>
    <mergeCell ref="B434:D434"/>
    <mergeCell ref="B413:D413"/>
    <mergeCell ref="B414:D414"/>
    <mergeCell ref="B427:D427"/>
    <mergeCell ref="B428:D428"/>
    <mergeCell ref="B431:D431"/>
    <mergeCell ref="B432:D432"/>
    <mergeCell ref="B435:D435"/>
    <mergeCell ref="B436:D436"/>
    <mergeCell ref="B437:D437"/>
    <mergeCell ref="B394:D394"/>
    <mergeCell ref="B375:D375"/>
    <mergeCell ref="B451:D451"/>
    <mergeCell ref="B452:D452"/>
    <mergeCell ref="B448:D448"/>
    <mergeCell ref="B447:D447"/>
    <mergeCell ref="B415:D415"/>
    <mergeCell ref="B416:D416"/>
    <mergeCell ref="B417:D417"/>
    <mergeCell ref="B418:D418"/>
    <mergeCell ref="B449:D449"/>
    <mergeCell ref="B450:D450"/>
    <mergeCell ref="B421:D421"/>
    <mergeCell ref="B422:D422"/>
    <mergeCell ref="B441:D441"/>
    <mergeCell ref="B442:D442"/>
    <mergeCell ref="B423:D423"/>
    <mergeCell ref="B424:D424"/>
    <mergeCell ref="B425:D425"/>
    <mergeCell ref="B426:D426"/>
    <mergeCell ref="B419:D419"/>
    <mergeCell ref="B420:D420"/>
    <mergeCell ref="B401:D401"/>
    <mergeCell ref="B407:D407"/>
    <mergeCell ref="B409:D409"/>
  </mergeCells>
  <phoneticPr fontId="30" type="noConversion"/>
  <printOptions horizontalCentered="1"/>
  <pageMargins left="0" right="0" top="0.196527777777778" bottom="0.31458333333333299" header="0.51180555555555496" footer="0"/>
  <pageSetup paperSize="9" scale="90" firstPageNumber="0" orientation="portrait" horizontalDpi="300" verticalDpi="300" r:id="rId1"/>
  <headerFooter>
    <oddFooter>&amp;Cстор.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B7B0"/>
  </sheetPr>
  <dimension ref="A1:S948"/>
  <sheetViews>
    <sheetView workbookViewId="0">
      <selection activeCell="A4" sqref="A4"/>
    </sheetView>
  </sheetViews>
  <sheetFormatPr defaultColWidth="8.7109375" defaultRowHeight="12.75" x14ac:dyDescent="0.2"/>
  <cols>
    <col min="1" max="1" width="9.7109375" style="1" customWidth="1"/>
    <col min="2" max="2" width="14.28515625" customWidth="1"/>
    <col min="3" max="3" width="8.5703125" customWidth="1"/>
    <col min="4" max="4" width="17.7109375" customWidth="1"/>
    <col min="5" max="5" width="30.140625" customWidth="1"/>
    <col min="6" max="11" width="9.42578125" customWidth="1"/>
    <col min="12" max="12" width="8.5703125" style="2" customWidth="1"/>
    <col min="13" max="13" width="7.42578125" customWidth="1"/>
  </cols>
  <sheetData>
    <row r="1" spans="1:19" ht="54.75" customHeight="1" x14ac:dyDescent="0.2">
      <c r="A1" s="189"/>
      <c r="B1" s="189"/>
      <c r="C1" s="189"/>
      <c r="D1" s="189"/>
      <c r="E1" s="189"/>
      <c r="O1" s="190"/>
      <c r="P1" s="190"/>
      <c r="Q1" s="190"/>
      <c r="R1" s="190"/>
      <c r="S1" s="3"/>
    </row>
    <row r="2" spans="1:19" ht="38.25" customHeight="1" x14ac:dyDescent="0.2">
      <c r="A2" s="4"/>
      <c r="B2" s="5"/>
      <c r="C2" s="6"/>
      <c r="D2" s="6"/>
      <c r="E2" s="6"/>
      <c r="F2" s="7"/>
      <c r="G2" s="7"/>
      <c r="H2" s="7"/>
      <c r="I2" s="7"/>
      <c r="J2" s="7"/>
      <c r="K2" s="7"/>
      <c r="L2" s="8"/>
      <c r="M2" s="9"/>
      <c r="N2" s="7"/>
      <c r="O2" s="3"/>
      <c r="P2" s="3"/>
      <c r="Q2" s="3"/>
      <c r="R2" s="3"/>
      <c r="S2" s="3"/>
    </row>
    <row r="3" spans="1:19" ht="26.25" customHeight="1" x14ac:dyDescent="0.2">
      <c r="A3" s="213" t="s">
        <v>885</v>
      </c>
      <c r="B3" s="213"/>
      <c r="C3" s="213"/>
      <c r="D3" s="10"/>
      <c r="E3" s="11"/>
      <c r="F3" s="12"/>
      <c r="G3" s="12"/>
      <c r="H3" s="12"/>
      <c r="I3" s="12"/>
      <c r="J3" s="12"/>
      <c r="K3" s="12"/>
      <c r="L3" s="13"/>
      <c r="M3" s="14"/>
      <c r="N3" s="14"/>
    </row>
    <row r="4" spans="1:19" ht="24" customHeight="1" x14ac:dyDescent="0.2">
      <c r="A4" s="169" t="s">
        <v>0</v>
      </c>
      <c r="B4" s="192" t="s">
        <v>455</v>
      </c>
      <c r="C4" s="192"/>
      <c r="D4" s="192"/>
      <c r="E4" s="170" t="s">
        <v>402</v>
      </c>
      <c r="F4" s="17" t="s">
        <v>333</v>
      </c>
      <c r="G4" s="17" t="s">
        <v>334</v>
      </c>
      <c r="H4" s="17" t="s">
        <v>335</v>
      </c>
      <c r="I4" s="17" t="s">
        <v>336</v>
      </c>
      <c r="J4" s="17" t="s">
        <v>337</v>
      </c>
      <c r="K4" s="17" t="s">
        <v>338</v>
      </c>
      <c r="L4" s="13"/>
      <c r="M4" s="14"/>
      <c r="N4" s="14"/>
    </row>
    <row r="5" spans="1:19" ht="24" customHeight="1" x14ac:dyDescent="0.2">
      <c r="A5" s="179" t="s">
        <v>860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3"/>
      <c r="M5" s="14"/>
      <c r="N5" s="14"/>
    </row>
    <row r="6" spans="1:19" ht="24" customHeight="1" x14ac:dyDescent="0.2">
      <c r="A6" s="193" t="s">
        <v>861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3"/>
      <c r="M6" s="14"/>
      <c r="N6" s="14"/>
    </row>
    <row r="7" spans="1:19" ht="24" customHeight="1" x14ac:dyDescent="0.2">
      <c r="A7" s="18" t="s">
        <v>862</v>
      </c>
      <c r="B7" s="174" t="s">
        <v>867</v>
      </c>
      <c r="C7" s="174"/>
      <c r="D7" s="174"/>
      <c r="E7" s="19" t="s">
        <v>866</v>
      </c>
      <c r="F7" s="93">
        <v>380</v>
      </c>
      <c r="G7" s="20">
        <f t="shared" ref="G7:G12" si="0">SUM(F7-0.01201*F7)</f>
        <v>375.43619999999999</v>
      </c>
      <c r="H7" s="20">
        <f t="shared" ref="H7:H12" si="1">SUM(F7-0.025*F7)</f>
        <v>370.5</v>
      </c>
      <c r="I7" s="20">
        <f t="shared" ref="I7:I12" si="2">SUM(F7-0.05*F7)</f>
        <v>361</v>
      </c>
      <c r="J7" s="20">
        <f t="shared" ref="J7:J12" si="3">SUM(F7-0.06*F7)</f>
        <v>357.2</v>
      </c>
      <c r="K7" s="20">
        <f t="shared" ref="K7:K12" si="4">SUM(F7-0.07*F7)</f>
        <v>353.4</v>
      </c>
      <c r="L7" s="21"/>
      <c r="M7" s="14"/>
      <c r="N7" s="14"/>
    </row>
    <row r="8" spans="1:19" ht="24" customHeight="1" x14ac:dyDescent="0.2">
      <c r="A8" s="22" t="s">
        <v>863</v>
      </c>
      <c r="B8" s="174" t="s">
        <v>870</v>
      </c>
      <c r="C8" s="174"/>
      <c r="D8" s="174"/>
      <c r="E8" s="19" t="s">
        <v>866</v>
      </c>
      <c r="F8" s="93">
        <v>380</v>
      </c>
      <c r="G8" s="20">
        <f t="shared" si="0"/>
        <v>375.43619999999999</v>
      </c>
      <c r="H8" s="20">
        <f t="shared" si="1"/>
        <v>370.5</v>
      </c>
      <c r="I8" s="20">
        <f t="shared" si="2"/>
        <v>361</v>
      </c>
      <c r="J8" s="20">
        <f t="shared" si="3"/>
        <v>357.2</v>
      </c>
      <c r="K8" s="20">
        <f t="shared" si="4"/>
        <v>353.4</v>
      </c>
      <c r="L8" s="21"/>
      <c r="M8" s="14"/>
      <c r="N8" s="14"/>
    </row>
    <row r="9" spans="1:19" ht="24" customHeight="1" x14ac:dyDescent="0.2">
      <c r="A9" s="22" t="s">
        <v>864</v>
      </c>
      <c r="B9" s="174" t="s">
        <v>869</v>
      </c>
      <c r="C9" s="174"/>
      <c r="D9" s="174"/>
      <c r="E9" s="19" t="s">
        <v>866</v>
      </c>
      <c r="F9" s="93">
        <v>380</v>
      </c>
      <c r="G9" s="20">
        <f t="shared" si="0"/>
        <v>375.43619999999999</v>
      </c>
      <c r="H9" s="20">
        <f t="shared" si="1"/>
        <v>370.5</v>
      </c>
      <c r="I9" s="20">
        <f t="shared" si="2"/>
        <v>361</v>
      </c>
      <c r="J9" s="20">
        <f t="shared" si="3"/>
        <v>357.2</v>
      </c>
      <c r="K9" s="20">
        <f t="shared" si="4"/>
        <v>353.4</v>
      </c>
      <c r="L9" s="21"/>
      <c r="M9" s="14"/>
      <c r="N9" s="14"/>
    </row>
    <row r="10" spans="1:19" ht="24" customHeight="1" x14ac:dyDescent="0.2">
      <c r="A10" s="22" t="s">
        <v>865</v>
      </c>
      <c r="B10" s="174" t="s">
        <v>868</v>
      </c>
      <c r="C10" s="174"/>
      <c r="D10" s="174"/>
      <c r="E10" s="19" t="s">
        <v>866</v>
      </c>
      <c r="F10" s="93">
        <v>380</v>
      </c>
      <c r="G10" s="20">
        <f t="shared" si="0"/>
        <v>375.43619999999999</v>
      </c>
      <c r="H10" s="20">
        <f t="shared" si="1"/>
        <v>370.5</v>
      </c>
      <c r="I10" s="20">
        <f t="shared" si="2"/>
        <v>361</v>
      </c>
      <c r="J10" s="20">
        <f t="shared" si="3"/>
        <v>357.2</v>
      </c>
      <c r="K10" s="20">
        <f t="shared" si="4"/>
        <v>353.4</v>
      </c>
      <c r="L10" s="21"/>
      <c r="M10" s="14"/>
      <c r="N10" s="14"/>
    </row>
    <row r="11" spans="1:19" ht="24" customHeight="1" x14ac:dyDescent="0.2">
      <c r="A11" s="22" t="s">
        <v>878</v>
      </c>
      <c r="B11" s="174" t="s">
        <v>879</v>
      </c>
      <c r="C11" s="174"/>
      <c r="D11" s="174"/>
      <c r="E11" s="19" t="s">
        <v>880</v>
      </c>
      <c r="F11" s="93">
        <v>453</v>
      </c>
      <c r="G11" s="20">
        <f t="shared" si="0"/>
        <v>447.55946999999998</v>
      </c>
      <c r="H11" s="20">
        <f t="shared" si="1"/>
        <v>441.67500000000001</v>
      </c>
      <c r="I11" s="20">
        <f t="shared" si="2"/>
        <v>430.35</v>
      </c>
      <c r="J11" s="20">
        <f t="shared" si="3"/>
        <v>425.82</v>
      </c>
      <c r="K11" s="20">
        <f t="shared" si="4"/>
        <v>421.29</v>
      </c>
      <c r="L11" s="21"/>
      <c r="M11" s="14"/>
      <c r="N11" s="14"/>
    </row>
    <row r="12" spans="1:19" ht="24" customHeight="1" x14ac:dyDescent="0.2">
      <c r="A12" s="22" t="s">
        <v>881</v>
      </c>
      <c r="B12" s="174" t="s">
        <v>882</v>
      </c>
      <c r="C12" s="174"/>
      <c r="D12" s="174"/>
      <c r="E12" s="19" t="s">
        <v>880</v>
      </c>
      <c r="F12" s="93">
        <v>453</v>
      </c>
      <c r="G12" s="20">
        <f t="shared" si="0"/>
        <v>447.55946999999998</v>
      </c>
      <c r="H12" s="20">
        <f t="shared" si="1"/>
        <v>441.67500000000001</v>
      </c>
      <c r="I12" s="20">
        <f t="shared" si="2"/>
        <v>430.35</v>
      </c>
      <c r="J12" s="20">
        <f t="shared" si="3"/>
        <v>425.82</v>
      </c>
      <c r="K12" s="20">
        <f t="shared" si="4"/>
        <v>421.29</v>
      </c>
      <c r="L12" s="21"/>
      <c r="M12" s="14"/>
      <c r="N12" s="14"/>
    </row>
    <row r="13" spans="1:19" ht="24" customHeight="1" x14ac:dyDescent="0.2">
      <c r="A13" s="193" t="s">
        <v>463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21"/>
      <c r="M13" s="168"/>
      <c r="N13" s="168"/>
    </row>
    <row r="14" spans="1:19" ht="24" customHeight="1" x14ac:dyDescent="0.2">
      <c r="A14" s="32">
        <v>7700102</v>
      </c>
      <c r="B14" s="174" t="s">
        <v>873</v>
      </c>
      <c r="C14" s="174"/>
      <c r="D14" s="174"/>
      <c r="E14" s="19" t="s">
        <v>866</v>
      </c>
      <c r="F14" s="93">
        <v>480</v>
      </c>
      <c r="G14" s="20">
        <f t="shared" ref="G14:G20" si="5">SUM(F14-0.01201*F14)</f>
        <v>474.23520000000002</v>
      </c>
      <c r="H14" s="20">
        <f t="shared" ref="H14:H20" si="6">SUM(F14-0.025*F14)</f>
        <v>468</v>
      </c>
      <c r="I14" s="20">
        <f t="shared" ref="I14:I20" si="7">SUM(F14-0.05*F14)</f>
        <v>456</v>
      </c>
      <c r="J14" s="20">
        <f t="shared" ref="J14:J20" si="8">SUM(F14-0.06*F14)</f>
        <v>451.2</v>
      </c>
      <c r="K14" s="20">
        <f t="shared" ref="K14:K20" si="9">SUM(F14-0.07*F14)</f>
        <v>446.4</v>
      </c>
      <c r="L14" s="21"/>
      <c r="M14" s="168"/>
      <c r="N14" s="168"/>
    </row>
    <row r="15" spans="1:19" ht="24" customHeight="1" x14ac:dyDescent="0.2">
      <c r="A15" s="32">
        <v>7700702</v>
      </c>
      <c r="B15" s="174" t="s">
        <v>874</v>
      </c>
      <c r="C15" s="174"/>
      <c r="D15" s="174"/>
      <c r="E15" s="19" t="s">
        <v>866</v>
      </c>
      <c r="F15" s="93">
        <v>480</v>
      </c>
      <c r="G15" s="20">
        <f t="shared" si="5"/>
        <v>474.23520000000002</v>
      </c>
      <c r="H15" s="20">
        <f t="shared" si="6"/>
        <v>468</v>
      </c>
      <c r="I15" s="20">
        <f t="shared" si="7"/>
        <v>456</v>
      </c>
      <c r="J15" s="20">
        <f t="shared" si="8"/>
        <v>451.2</v>
      </c>
      <c r="K15" s="20">
        <f t="shared" si="9"/>
        <v>446.4</v>
      </c>
      <c r="L15" s="21"/>
      <c r="M15" s="168"/>
      <c r="N15" s="168"/>
    </row>
    <row r="16" spans="1:19" ht="24" customHeight="1" x14ac:dyDescent="0.2">
      <c r="A16" s="32">
        <v>7700103</v>
      </c>
      <c r="B16" s="174" t="s">
        <v>875</v>
      </c>
      <c r="C16" s="174"/>
      <c r="D16" s="174"/>
      <c r="E16" s="19" t="s">
        <v>866</v>
      </c>
      <c r="F16" s="93">
        <v>505</v>
      </c>
      <c r="G16" s="20">
        <f t="shared" si="5"/>
        <v>498.93495000000001</v>
      </c>
      <c r="H16" s="20">
        <f t="shared" si="6"/>
        <v>492.375</v>
      </c>
      <c r="I16" s="20">
        <f t="shared" si="7"/>
        <v>479.75</v>
      </c>
      <c r="J16" s="20">
        <f t="shared" si="8"/>
        <v>474.7</v>
      </c>
      <c r="K16" s="20">
        <f t="shared" si="9"/>
        <v>469.65</v>
      </c>
      <c r="L16"/>
    </row>
    <row r="17" spans="1:12" ht="24" customHeight="1" x14ac:dyDescent="0.2">
      <c r="A17" s="32">
        <v>7700502</v>
      </c>
      <c r="B17" s="174" t="s">
        <v>876</v>
      </c>
      <c r="C17" s="174"/>
      <c r="D17" s="174"/>
      <c r="E17" s="19" t="s">
        <v>866</v>
      </c>
      <c r="F17" s="93">
        <v>505</v>
      </c>
      <c r="G17" s="20">
        <f t="shared" si="5"/>
        <v>498.93495000000001</v>
      </c>
      <c r="H17" s="20">
        <f t="shared" si="6"/>
        <v>492.375</v>
      </c>
      <c r="I17" s="20">
        <f t="shared" si="7"/>
        <v>479.75</v>
      </c>
      <c r="J17" s="20">
        <f t="shared" si="8"/>
        <v>474.7</v>
      </c>
      <c r="K17" s="20">
        <f t="shared" si="9"/>
        <v>469.65</v>
      </c>
      <c r="L17"/>
    </row>
    <row r="18" spans="1:12" ht="24" customHeight="1" x14ac:dyDescent="0.2">
      <c r="A18" s="32">
        <v>7700602</v>
      </c>
      <c r="B18" s="174" t="s">
        <v>877</v>
      </c>
      <c r="C18" s="174"/>
      <c r="D18" s="174"/>
      <c r="E18" s="19" t="s">
        <v>866</v>
      </c>
      <c r="F18" s="93">
        <v>505</v>
      </c>
      <c r="G18" s="20">
        <f t="shared" si="5"/>
        <v>498.93495000000001</v>
      </c>
      <c r="H18" s="20">
        <f t="shared" si="6"/>
        <v>492.375</v>
      </c>
      <c r="I18" s="20">
        <f t="shared" si="7"/>
        <v>479.75</v>
      </c>
      <c r="J18" s="20">
        <f t="shared" si="8"/>
        <v>474.7</v>
      </c>
      <c r="K18" s="20">
        <f t="shared" si="9"/>
        <v>469.65</v>
      </c>
      <c r="L18"/>
    </row>
    <row r="19" spans="1:12" ht="24" customHeight="1" x14ac:dyDescent="0.2">
      <c r="A19" s="32">
        <v>7700202</v>
      </c>
      <c r="B19" s="174" t="s">
        <v>884</v>
      </c>
      <c r="C19" s="174"/>
      <c r="D19" s="174"/>
      <c r="E19" s="19" t="s">
        <v>880</v>
      </c>
      <c r="F19" s="93">
        <v>580</v>
      </c>
      <c r="G19" s="20">
        <f t="shared" si="5"/>
        <v>573.03420000000006</v>
      </c>
      <c r="H19" s="20">
        <f t="shared" si="6"/>
        <v>565.5</v>
      </c>
      <c r="I19" s="20">
        <f t="shared" si="7"/>
        <v>551</v>
      </c>
      <c r="J19" s="20">
        <f t="shared" si="8"/>
        <v>545.20000000000005</v>
      </c>
      <c r="K19" s="20">
        <f t="shared" si="9"/>
        <v>539.4</v>
      </c>
      <c r="L19"/>
    </row>
    <row r="20" spans="1:12" ht="24" customHeight="1" x14ac:dyDescent="0.2">
      <c r="A20" s="32">
        <v>7700402</v>
      </c>
      <c r="B20" s="174" t="s">
        <v>883</v>
      </c>
      <c r="C20" s="174"/>
      <c r="D20" s="174"/>
      <c r="E20" s="19" t="s">
        <v>880</v>
      </c>
      <c r="F20" s="93">
        <v>650</v>
      </c>
      <c r="G20" s="20">
        <f t="shared" si="5"/>
        <v>642.19349999999997</v>
      </c>
      <c r="H20" s="20">
        <f t="shared" si="6"/>
        <v>633.75</v>
      </c>
      <c r="I20" s="20">
        <f t="shared" si="7"/>
        <v>617.5</v>
      </c>
      <c r="J20" s="20">
        <f t="shared" si="8"/>
        <v>611</v>
      </c>
      <c r="K20" s="20">
        <f t="shared" si="9"/>
        <v>604.5</v>
      </c>
      <c r="L20"/>
    </row>
    <row r="21" spans="1:12" ht="24" customHeight="1" x14ac:dyDescent="0.2">
      <c r="A21"/>
      <c r="F21" s="83"/>
      <c r="G21" s="83"/>
      <c r="H21" s="83"/>
      <c r="I21" s="83"/>
      <c r="J21" s="83"/>
      <c r="K21" s="83"/>
      <c r="L21"/>
    </row>
    <row r="22" spans="1:12" ht="24" customHeight="1" x14ac:dyDescent="0.2">
      <c r="A22"/>
      <c r="F22" s="83"/>
      <c r="G22" s="83"/>
      <c r="H22" s="83"/>
      <c r="I22" s="83"/>
      <c r="J22" s="83"/>
      <c r="K22" s="83"/>
      <c r="L22"/>
    </row>
    <row r="23" spans="1:12" ht="24" customHeight="1" x14ac:dyDescent="0.2">
      <c r="A23"/>
      <c r="F23" s="83"/>
      <c r="G23" s="83"/>
      <c r="H23" s="83"/>
      <c r="I23" s="83"/>
      <c r="J23" s="83"/>
      <c r="K23" s="83"/>
      <c r="L23"/>
    </row>
    <row r="24" spans="1:12" ht="24" customHeight="1" x14ac:dyDescent="0.2">
      <c r="A24"/>
      <c r="F24" s="83"/>
      <c r="G24" s="83"/>
      <c r="H24" s="83"/>
      <c r="I24" s="83"/>
      <c r="J24" s="83"/>
      <c r="K24" s="83"/>
      <c r="L24"/>
    </row>
    <row r="25" spans="1:12" ht="24" customHeight="1" x14ac:dyDescent="0.2">
      <c r="A25"/>
      <c r="F25" s="83"/>
      <c r="G25" s="83"/>
      <c r="H25" s="83"/>
      <c r="I25" s="83"/>
      <c r="J25" s="83"/>
      <c r="K25" s="83"/>
      <c r="L25"/>
    </row>
    <row r="26" spans="1:12" ht="24" customHeight="1" x14ac:dyDescent="0.2">
      <c r="A26"/>
      <c r="F26" s="83"/>
      <c r="G26" s="83"/>
      <c r="H26" s="83"/>
      <c r="I26" s="83"/>
      <c r="J26" s="83"/>
      <c r="K26" s="83"/>
      <c r="L26"/>
    </row>
    <row r="27" spans="1:12" x14ac:dyDescent="0.2">
      <c r="A27"/>
      <c r="F27" s="83"/>
      <c r="G27" s="83"/>
      <c r="H27" s="83"/>
      <c r="I27" s="83"/>
      <c r="J27" s="83"/>
      <c r="K27" s="83"/>
      <c r="L27"/>
    </row>
    <row r="28" spans="1:12" x14ac:dyDescent="0.2">
      <c r="A28"/>
      <c r="F28" s="83"/>
      <c r="G28" s="83"/>
      <c r="H28" s="83"/>
      <c r="I28" s="83"/>
      <c r="J28" s="83"/>
      <c r="K28" s="83"/>
      <c r="L28"/>
    </row>
    <row r="29" spans="1:12" x14ac:dyDescent="0.2">
      <c r="A29"/>
      <c r="F29" s="83"/>
      <c r="G29" s="83"/>
      <c r="H29" s="83"/>
      <c r="I29" s="83"/>
      <c r="J29" s="83"/>
      <c r="K29" s="83"/>
      <c r="L29"/>
    </row>
    <row r="30" spans="1:12" x14ac:dyDescent="0.2">
      <c r="A30"/>
      <c r="F30" s="83"/>
      <c r="G30" s="83"/>
      <c r="H30" s="83"/>
      <c r="I30" s="83"/>
      <c r="J30" s="83"/>
      <c r="K30" s="83"/>
      <c r="L30"/>
    </row>
    <row r="31" spans="1:12" x14ac:dyDescent="0.2">
      <c r="A31"/>
      <c r="F31" s="83"/>
      <c r="G31" s="83"/>
      <c r="H31" s="83"/>
      <c r="I31" s="83"/>
      <c r="J31" s="83"/>
      <c r="K31" s="83"/>
      <c r="L31"/>
    </row>
    <row r="32" spans="1:12" x14ac:dyDescent="0.2">
      <c r="A32"/>
      <c r="F32" s="83"/>
      <c r="G32" s="83"/>
      <c r="H32" s="83"/>
      <c r="I32" s="83"/>
      <c r="J32" s="83"/>
      <c r="K32" s="83"/>
      <c r="L32"/>
    </row>
    <row r="33" spans="1:12" x14ac:dyDescent="0.2">
      <c r="A33"/>
      <c r="F33" s="83"/>
      <c r="G33" s="83"/>
      <c r="H33" s="83"/>
      <c r="I33" s="83"/>
      <c r="J33" s="83"/>
      <c r="K33" s="83"/>
      <c r="L33"/>
    </row>
    <row r="34" spans="1:12" x14ac:dyDescent="0.2">
      <c r="A34"/>
      <c r="F34" s="83"/>
      <c r="G34" s="83"/>
      <c r="H34" s="83"/>
      <c r="I34" s="83"/>
      <c r="J34" s="83"/>
      <c r="K34" s="83"/>
      <c r="L34"/>
    </row>
    <row r="35" spans="1:12" x14ac:dyDescent="0.2">
      <c r="A35"/>
      <c r="F35" s="83"/>
      <c r="G35" s="83"/>
      <c r="H35" s="83"/>
      <c r="I35" s="83"/>
      <c r="J35" s="83"/>
      <c r="K35" s="83"/>
      <c r="L35"/>
    </row>
    <row r="36" spans="1:12" x14ac:dyDescent="0.2">
      <c r="A36"/>
      <c r="F36" s="83"/>
      <c r="G36" s="83"/>
      <c r="H36" s="83"/>
      <c r="I36" s="83"/>
      <c r="J36" s="83"/>
      <c r="K36" s="83"/>
      <c r="L36"/>
    </row>
    <row r="37" spans="1:12" x14ac:dyDescent="0.2">
      <c r="A37"/>
      <c r="F37" s="83"/>
      <c r="G37" s="83"/>
      <c r="H37" s="83"/>
      <c r="I37" s="83"/>
      <c r="J37" s="83"/>
      <c r="K37" s="83"/>
      <c r="L37"/>
    </row>
    <row r="38" spans="1:12" x14ac:dyDescent="0.2">
      <c r="A38"/>
      <c r="F38" s="83"/>
      <c r="G38" s="83"/>
      <c r="H38" s="83"/>
      <c r="I38" s="83"/>
      <c r="J38" s="83"/>
      <c r="K38" s="83"/>
      <c r="L38"/>
    </row>
    <row r="39" spans="1:12" x14ac:dyDescent="0.2">
      <c r="A39"/>
      <c r="F39" s="83"/>
      <c r="G39" s="83"/>
      <c r="H39" s="83"/>
      <c r="I39" s="83"/>
      <c r="J39" s="83"/>
      <c r="K39" s="83"/>
      <c r="L39"/>
    </row>
    <row r="40" spans="1:12" x14ac:dyDescent="0.2">
      <c r="A40"/>
      <c r="F40" s="83"/>
      <c r="G40" s="83"/>
      <c r="H40" s="83"/>
      <c r="I40" s="83"/>
      <c r="J40" s="83"/>
      <c r="K40" s="83"/>
      <c r="L40"/>
    </row>
    <row r="41" spans="1:12" x14ac:dyDescent="0.2">
      <c r="A41"/>
      <c r="F41" s="83"/>
      <c r="G41" s="83"/>
      <c r="H41" s="83"/>
      <c r="I41" s="83"/>
      <c r="J41" s="83"/>
      <c r="K41" s="83"/>
      <c r="L41"/>
    </row>
    <row r="42" spans="1:12" x14ac:dyDescent="0.2">
      <c r="A42"/>
      <c r="F42" s="83"/>
      <c r="G42" s="83"/>
      <c r="H42" s="83"/>
      <c r="I42" s="83"/>
      <c r="J42" s="83"/>
      <c r="K42" s="83"/>
      <c r="L42"/>
    </row>
    <row r="43" spans="1:12" x14ac:dyDescent="0.2">
      <c r="A43"/>
      <c r="F43" s="83"/>
      <c r="G43" s="83"/>
      <c r="H43" s="83"/>
      <c r="I43" s="83"/>
      <c r="J43" s="83"/>
      <c r="K43" s="83"/>
      <c r="L43"/>
    </row>
    <row r="44" spans="1:12" x14ac:dyDescent="0.2">
      <c r="A44"/>
      <c r="F44" s="83"/>
      <c r="G44" s="83"/>
      <c r="H44" s="83"/>
      <c r="I44" s="83"/>
      <c r="J44" s="83"/>
      <c r="K44" s="83"/>
      <c r="L44"/>
    </row>
    <row r="45" spans="1:12" x14ac:dyDescent="0.2">
      <c r="A45"/>
      <c r="F45" s="83"/>
      <c r="G45" s="83"/>
      <c r="H45" s="83"/>
      <c r="I45" s="83"/>
      <c r="J45" s="83"/>
      <c r="K45" s="83"/>
      <c r="L45"/>
    </row>
    <row r="46" spans="1:12" x14ac:dyDescent="0.2">
      <c r="A46"/>
      <c r="F46" s="83"/>
      <c r="G46" s="83"/>
      <c r="H46" s="83"/>
      <c r="I46" s="83"/>
      <c r="J46" s="83"/>
      <c r="K46" s="83"/>
      <c r="L46"/>
    </row>
    <row r="47" spans="1:12" x14ac:dyDescent="0.2">
      <c r="A47"/>
      <c r="F47" s="83"/>
      <c r="G47" s="83"/>
      <c r="H47" s="83"/>
      <c r="I47" s="83"/>
      <c r="J47" s="83"/>
      <c r="K47" s="83"/>
      <c r="L47"/>
    </row>
    <row r="48" spans="1:12" x14ac:dyDescent="0.2">
      <c r="A48"/>
      <c r="F48" s="83"/>
      <c r="G48" s="83"/>
      <c r="H48" s="83"/>
      <c r="I48" s="83"/>
      <c r="J48" s="83"/>
      <c r="K48" s="83"/>
      <c r="L48"/>
    </row>
    <row r="49" spans="1:12" x14ac:dyDescent="0.2">
      <c r="A49"/>
      <c r="F49" s="83"/>
      <c r="G49" s="83"/>
      <c r="H49" s="83"/>
      <c r="I49" s="83"/>
      <c r="J49" s="83"/>
      <c r="K49" s="83"/>
      <c r="L49"/>
    </row>
    <row r="50" spans="1:12" x14ac:dyDescent="0.2">
      <c r="A50"/>
      <c r="F50" s="83"/>
      <c r="G50" s="83"/>
      <c r="H50" s="83"/>
      <c r="I50" s="83"/>
      <c r="J50" s="83"/>
      <c r="K50" s="83"/>
      <c r="L50"/>
    </row>
    <row r="51" spans="1:12" x14ac:dyDescent="0.2">
      <c r="A51"/>
      <c r="F51" s="83"/>
      <c r="G51" s="83"/>
      <c r="H51" s="83"/>
      <c r="I51" s="83"/>
      <c r="J51" s="83"/>
      <c r="K51" s="83"/>
      <c r="L51"/>
    </row>
    <row r="52" spans="1:12" x14ac:dyDescent="0.2">
      <c r="A52"/>
      <c r="F52" s="83"/>
      <c r="G52" s="83"/>
      <c r="H52" s="83"/>
      <c r="I52" s="83"/>
      <c r="J52" s="83"/>
      <c r="K52" s="83"/>
      <c r="L52"/>
    </row>
    <row r="53" spans="1:12" x14ac:dyDescent="0.2">
      <c r="A53"/>
      <c r="F53" s="83"/>
      <c r="G53" s="83"/>
      <c r="H53" s="83"/>
      <c r="I53" s="83"/>
      <c r="J53" s="83"/>
      <c r="K53" s="83"/>
      <c r="L53"/>
    </row>
    <row r="54" spans="1:12" x14ac:dyDescent="0.2">
      <c r="A54"/>
      <c r="F54" s="83"/>
      <c r="G54" s="83"/>
      <c r="H54" s="83"/>
      <c r="I54" s="83"/>
      <c r="J54" s="83"/>
      <c r="K54" s="83"/>
      <c r="L54"/>
    </row>
    <row r="55" spans="1:12" x14ac:dyDescent="0.2">
      <c r="A55"/>
      <c r="F55" s="83"/>
      <c r="G55" s="83"/>
      <c r="H55" s="83"/>
      <c r="I55" s="83"/>
      <c r="J55" s="83"/>
      <c r="K55" s="83"/>
      <c r="L55"/>
    </row>
    <row r="56" spans="1:12" x14ac:dyDescent="0.2">
      <c r="A56"/>
      <c r="F56" s="83"/>
      <c r="G56" s="83"/>
      <c r="H56" s="83"/>
      <c r="I56" s="83"/>
      <c r="J56" s="83"/>
      <c r="K56" s="83"/>
      <c r="L56"/>
    </row>
    <row r="57" spans="1:12" x14ac:dyDescent="0.2">
      <c r="A57"/>
      <c r="F57" s="83"/>
      <c r="G57" s="83"/>
      <c r="H57" s="83"/>
      <c r="I57" s="83"/>
      <c r="J57" s="83"/>
      <c r="K57" s="83"/>
      <c r="L57"/>
    </row>
    <row r="58" spans="1:12" x14ac:dyDescent="0.2">
      <c r="A58"/>
      <c r="F58" s="83"/>
      <c r="G58" s="83"/>
      <c r="H58" s="83"/>
      <c r="I58" s="83"/>
      <c r="J58" s="83"/>
      <c r="K58" s="83"/>
      <c r="L58"/>
    </row>
    <row r="59" spans="1:12" x14ac:dyDescent="0.2">
      <c r="A59"/>
      <c r="F59" s="83"/>
      <c r="G59" s="83"/>
      <c r="H59" s="83"/>
      <c r="I59" s="83"/>
      <c r="J59" s="83"/>
      <c r="K59" s="83"/>
      <c r="L59"/>
    </row>
    <row r="60" spans="1:12" x14ac:dyDescent="0.2">
      <c r="A60"/>
      <c r="F60" s="83"/>
      <c r="G60" s="83"/>
      <c r="H60" s="83"/>
      <c r="I60" s="83"/>
      <c r="J60" s="83"/>
      <c r="K60" s="83"/>
      <c r="L60"/>
    </row>
    <row r="61" spans="1:12" x14ac:dyDescent="0.2">
      <c r="A61"/>
      <c r="F61" s="83"/>
      <c r="G61" s="83"/>
      <c r="H61" s="83"/>
      <c r="I61" s="83"/>
      <c r="J61" s="83"/>
      <c r="K61" s="83"/>
      <c r="L61"/>
    </row>
    <row r="62" spans="1:12" x14ac:dyDescent="0.2">
      <c r="A62"/>
      <c r="F62" s="83"/>
      <c r="G62" s="83"/>
      <c r="H62" s="83"/>
      <c r="I62" s="83"/>
      <c r="J62" s="83"/>
      <c r="K62" s="83"/>
      <c r="L62"/>
    </row>
    <row r="63" spans="1:12" x14ac:dyDescent="0.2">
      <c r="A63"/>
      <c r="F63" s="83"/>
      <c r="G63" s="83"/>
      <c r="H63" s="83"/>
      <c r="I63" s="83"/>
      <c r="J63" s="83"/>
      <c r="K63" s="83"/>
      <c r="L63"/>
    </row>
    <row r="64" spans="1:12" x14ac:dyDescent="0.2">
      <c r="A64"/>
      <c r="F64" s="83"/>
      <c r="G64" s="83"/>
      <c r="H64" s="83"/>
      <c r="I64" s="83"/>
      <c r="J64" s="83"/>
      <c r="K64" s="83"/>
      <c r="L64"/>
    </row>
    <row r="65" spans="1:12" x14ac:dyDescent="0.2">
      <c r="A65"/>
      <c r="F65" s="83"/>
      <c r="G65" s="83"/>
      <c r="H65" s="83"/>
      <c r="I65" s="83"/>
      <c r="J65" s="83"/>
      <c r="K65" s="83"/>
      <c r="L65"/>
    </row>
    <row r="66" spans="1:12" x14ac:dyDescent="0.2">
      <c r="A66"/>
      <c r="F66" s="83"/>
      <c r="G66" s="83"/>
      <c r="H66" s="83"/>
      <c r="I66" s="83"/>
      <c r="J66" s="83"/>
      <c r="K66" s="83"/>
      <c r="L66"/>
    </row>
    <row r="67" spans="1:12" x14ac:dyDescent="0.2">
      <c r="A67"/>
      <c r="F67" s="83"/>
      <c r="G67" s="83"/>
      <c r="H67" s="83"/>
      <c r="I67" s="83"/>
      <c r="J67" s="83"/>
      <c r="K67" s="83"/>
      <c r="L67"/>
    </row>
    <row r="68" spans="1:12" x14ac:dyDescent="0.2">
      <c r="A68"/>
      <c r="F68" s="83"/>
      <c r="G68" s="83"/>
      <c r="H68" s="83"/>
      <c r="I68" s="83"/>
      <c r="J68" s="83"/>
      <c r="K68" s="83"/>
      <c r="L68"/>
    </row>
    <row r="69" spans="1:12" x14ac:dyDescent="0.2">
      <c r="A69"/>
      <c r="F69" s="83"/>
      <c r="G69" s="83"/>
      <c r="H69" s="83"/>
      <c r="I69" s="83"/>
      <c r="J69" s="83"/>
      <c r="K69" s="83"/>
      <c r="L69"/>
    </row>
    <row r="70" spans="1:12" x14ac:dyDescent="0.2">
      <c r="A70"/>
      <c r="F70" s="83"/>
      <c r="G70" s="83"/>
      <c r="H70" s="83"/>
      <c r="I70" s="83"/>
      <c r="J70" s="83"/>
      <c r="K70" s="83"/>
      <c r="L70"/>
    </row>
    <row r="71" spans="1:12" x14ac:dyDescent="0.2">
      <c r="A71"/>
      <c r="F71" s="83"/>
      <c r="G71" s="83"/>
      <c r="H71" s="83"/>
      <c r="I71" s="83"/>
      <c r="J71" s="83"/>
      <c r="K71" s="83"/>
      <c r="L71"/>
    </row>
    <row r="72" spans="1:12" x14ac:dyDescent="0.2">
      <c r="A72"/>
      <c r="F72" s="83"/>
      <c r="G72" s="83"/>
      <c r="H72" s="83"/>
      <c r="I72" s="83"/>
      <c r="J72" s="83"/>
      <c r="K72" s="83"/>
      <c r="L72"/>
    </row>
    <row r="73" spans="1:12" x14ac:dyDescent="0.2">
      <c r="A73"/>
      <c r="F73" s="83"/>
      <c r="G73" s="83"/>
      <c r="H73" s="83"/>
      <c r="I73" s="83"/>
      <c r="J73" s="83"/>
      <c r="K73" s="83"/>
      <c r="L73"/>
    </row>
    <row r="74" spans="1:12" x14ac:dyDescent="0.2">
      <c r="A74"/>
      <c r="F74" s="83"/>
      <c r="G74" s="83"/>
      <c r="H74" s="83"/>
      <c r="I74" s="83"/>
      <c r="J74" s="83"/>
      <c r="K74" s="83"/>
      <c r="L74"/>
    </row>
    <row r="75" spans="1:12" x14ac:dyDescent="0.2">
      <c r="A75"/>
      <c r="F75" s="83"/>
      <c r="G75" s="83"/>
      <c r="H75" s="83"/>
      <c r="I75" s="83"/>
      <c r="J75" s="83"/>
      <c r="K75" s="83"/>
      <c r="L75"/>
    </row>
    <row r="76" spans="1:12" x14ac:dyDescent="0.2">
      <c r="A76"/>
      <c r="F76" s="83"/>
      <c r="G76" s="83"/>
      <c r="H76" s="83"/>
      <c r="I76" s="83"/>
      <c r="J76" s="83"/>
      <c r="K76" s="83"/>
      <c r="L76"/>
    </row>
    <row r="77" spans="1:12" x14ac:dyDescent="0.2">
      <c r="A77"/>
      <c r="F77" s="83"/>
      <c r="G77" s="83"/>
      <c r="H77" s="83"/>
      <c r="I77" s="83"/>
      <c r="J77" s="83"/>
      <c r="K77" s="83"/>
      <c r="L77"/>
    </row>
    <row r="78" spans="1:12" x14ac:dyDescent="0.2">
      <c r="A78"/>
      <c r="F78" s="83"/>
      <c r="G78" s="83"/>
      <c r="H78" s="83"/>
      <c r="I78" s="83"/>
      <c r="J78" s="83"/>
      <c r="K78" s="83"/>
      <c r="L78"/>
    </row>
    <row r="79" spans="1:12" x14ac:dyDescent="0.2">
      <c r="A79"/>
      <c r="F79" s="83"/>
      <c r="G79" s="83"/>
      <c r="H79" s="83"/>
      <c r="I79" s="83"/>
      <c r="J79" s="83"/>
      <c r="K79" s="83"/>
      <c r="L79"/>
    </row>
    <row r="80" spans="1:12" x14ac:dyDescent="0.2">
      <c r="A80"/>
      <c r="F80" s="83"/>
      <c r="G80" s="83"/>
      <c r="H80" s="83"/>
      <c r="I80" s="83"/>
      <c r="J80" s="83"/>
      <c r="K80" s="83"/>
      <c r="L80"/>
    </row>
    <row r="81" spans="1:12" x14ac:dyDescent="0.2">
      <c r="A81"/>
      <c r="F81" s="83"/>
      <c r="G81" s="83"/>
      <c r="H81" s="83"/>
      <c r="I81" s="83"/>
      <c r="J81" s="83"/>
      <c r="K81" s="83"/>
      <c r="L81"/>
    </row>
    <row r="82" spans="1:12" x14ac:dyDescent="0.2">
      <c r="A82"/>
      <c r="F82" s="83"/>
      <c r="G82" s="83"/>
      <c r="H82" s="83"/>
      <c r="I82" s="83"/>
      <c r="J82" s="83"/>
      <c r="K82" s="83"/>
      <c r="L82"/>
    </row>
    <row r="83" spans="1:12" x14ac:dyDescent="0.2">
      <c r="A83"/>
      <c r="F83" s="83"/>
      <c r="G83" s="83"/>
      <c r="H83" s="83"/>
      <c r="I83" s="83"/>
      <c r="J83" s="83"/>
      <c r="K83" s="83"/>
      <c r="L83"/>
    </row>
    <row r="84" spans="1:12" x14ac:dyDescent="0.2">
      <c r="A84"/>
      <c r="F84" s="83"/>
      <c r="G84" s="83"/>
      <c r="H84" s="83"/>
      <c r="I84" s="83"/>
      <c r="J84" s="83"/>
      <c r="K84" s="83"/>
      <c r="L84"/>
    </row>
    <row r="85" spans="1:12" x14ac:dyDescent="0.2">
      <c r="A85"/>
      <c r="F85" s="83"/>
      <c r="G85" s="83"/>
      <c r="H85" s="83"/>
      <c r="I85" s="83"/>
      <c r="J85" s="83"/>
      <c r="K85" s="83"/>
      <c r="L85"/>
    </row>
    <row r="86" spans="1:12" x14ac:dyDescent="0.2">
      <c r="A86"/>
      <c r="F86" s="83"/>
      <c r="G86" s="83"/>
      <c r="H86" s="83"/>
      <c r="I86" s="83"/>
      <c r="J86" s="83"/>
      <c r="K86" s="83"/>
      <c r="L86"/>
    </row>
    <row r="87" spans="1:12" x14ac:dyDescent="0.2">
      <c r="A87"/>
      <c r="F87" s="83"/>
      <c r="G87" s="83"/>
      <c r="H87" s="83"/>
      <c r="I87" s="83"/>
      <c r="J87" s="83"/>
      <c r="K87" s="83"/>
      <c r="L87"/>
    </row>
    <row r="88" spans="1:12" x14ac:dyDescent="0.2">
      <c r="A88"/>
      <c r="F88" s="83"/>
      <c r="G88" s="83"/>
      <c r="H88" s="83"/>
      <c r="I88" s="83"/>
      <c r="J88" s="83"/>
      <c r="K88" s="83"/>
      <c r="L88"/>
    </row>
    <row r="89" spans="1:12" x14ac:dyDescent="0.2">
      <c r="A89"/>
      <c r="F89" s="83"/>
      <c r="G89" s="83"/>
      <c r="H89" s="83"/>
      <c r="I89" s="83"/>
      <c r="J89" s="83"/>
      <c r="K89" s="83"/>
      <c r="L89"/>
    </row>
    <row r="90" spans="1:12" x14ac:dyDescent="0.2">
      <c r="A90"/>
      <c r="F90" s="83"/>
      <c r="G90" s="83"/>
      <c r="H90" s="83"/>
      <c r="I90" s="83"/>
      <c r="J90" s="83"/>
      <c r="K90" s="83"/>
      <c r="L90"/>
    </row>
    <row r="91" spans="1:12" x14ac:dyDescent="0.2">
      <c r="A91"/>
      <c r="F91" s="83"/>
      <c r="G91" s="83"/>
      <c r="H91" s="83"/>
      <c r="I91" s="83"/>
      <c r="J91" s="83"/>
      <c r="K91" s="83"/>
      <c r="L91"/>
    </row>
    <row r="92" spans="1:12" x14ac:dyDescent="0.2">
      <c r="A92"/>
      <c r="F92" s="83"/>
      <c r="G92" s="83"/>
      <c r="H92" s="83"/>
      <c r="I92" s="83"/>
      <c r="J92" s="83"/>
      <c r="K92" s="83"/>
      <c r="L92"/>
    </row>
    <row r="93" spans="1:12" x14ac:dyDescent="0.2">
      <c r="A93"/>
      <c r="F93" s="83"/>
      <c r="G93" s="83"/>
      <c r="H93" s="83"/>
      <c r="I93" s="83"/>
      <c r="J93" s="83"/>
      <c r="K93" s="83"/>
      <c r="L93"/>
    </row>
    <row r="94" spans="1:12" x14ac:dyDescent="0.2">
      <c r="A94"/>
      <c r="F94" s="83"/>
      <c r="G94" s="83"/>
      <c r="H94" s="83"/>
      <c r="I94" s="83"/>
      <c r="J94" s="83"/>
      <c r="K94" s="83"/>
      <c r="L94"/>
    </row>
    <row r="95" spans="1:12" x14ac:dyDescent="0.2">
      <c r="A95"/>
      <c r="F95" s="83"/>
      <c r="G95" s="83"/>
      <c r="H95" s="83"/>
      <c r="I95" s="83"/>
      <c r="J95" s="83"/>
      <c r="K95" s="83"/>
      <c r="L95"/>
    </row>
    <row r="96" spans="1:12" x14ac:dyDescent="0.2">
      <c r="A96"/>
      <c r="F96" s="83"/>
      <c r="G96" s="83"/>
      <c r="H96" s="83"/>
      <c r="I96" s="83"/>
      <c r="J96" s="83"/>
      <c r="K96" s="83"/>
      <c r="L96"/>
    </row>
    <row r="97" spans="1:12" x14ac:dyDescent="0.2">
      <c r="A97"/>
      <c r="F97" s="83"/>
      <c r="G97" s="83"/>
      <c r="H97" s="83"/>
      <c r="I97" s="83"/>
      <c r="J97" s="83"/>
      <c r="K97" s="83"/>
      <c r="L97"/>
    </row>
    <row r="98" spans="1:12" x14ac:dyDescent="0.2">
      <c r="A98"/>
      <c r="F98" s="83"/>
      <c r="G98" s="83"/>
      <c r="H98" s="83"/>
      <c r="I98" s="83"/>
      <c r="J98" s="83"/>
      <c r="K98" s="83"/>
      <c r="L98"/>
    </row>
    <row r="99" spans="1:12" x14ac:dyDescent="0.2">
      <c r="A99"/>
      <c r="F99" s="83"/>
      <c r="G99" s="83"/>
      <c r="H99" s="83"/>
      <c r="I99" s="83"/>
      <c r="J99" s="83"/>
      <c r="K99" s="83"/>
      <c r="L99"/>
    </row>
    <row r="100" spans="1:12" x14ac:dyDescent="0.2">
      <c r="A100"/>
      <c r="F100" s="83"/>
      <c r="G100" s="83"/>
      <c r="H100" s="83"/>
      <c r="I100" s="83"/>
      <c r="J100" s="83"/>
      <c r="K100" s="83"/>
      <c r="L100"/>
    </row>
    <row r="101" spans="1:12" x14ac:dyDescent="0.2">
      <c r="A101"/>
      <c r="F101" s="83"/>
      <c r="G101" s="83"/>
      <c r="H101" s="83"/>
      <c r="I101" s="83"/>
      <c r="J101" s="83"/>
      <c r="K101" s="83"/>
      <c r="L101"/>
    </row>
    <row r="102" spans="1:12" x14ac:dyDescent="0.2">
      <c r="A102"/>
      <c r="F102" s="83"/>
      <c r="G102" s="83"/>
      <c r="H102" s="83"/>
      <c r="I102" s="83"/>
      <c r="J102" s="83"/>
      <c r="K102" s="83"/>
      <c r="L102"/>
    </row>
    <row r="103" spans="1:12" x14ac:dyDescent="0.2">
      <c r="A103"/>
      <c r="F103" s="83"/>
      <c r="G103" s="83"/>
      <c r="H103" s="83"/>
      <c r="I103" s="83"/>
      <c r="J103" s="83"/>
      <c r="K103" s="83"/>
      <c r="L103"/>
    </row>
    <row r="104" spans="1:12" x14ac:dyDescent="0.2">
      <c r="A104"/>
      <c r="F104" s="83"/>
      <c r="G104" s="83"/>
      <c r="H104" s="83"/>
      <c r="I104" s="83"/>
      <c r="J104" s="83"/>
      <c r="K104" s="83"/>
      <c r="L104"/>
    </row>
    <row r="105" spans="1:12" x14ac:dyDescent="0.2">
      <c r="A105"/>
      <c r="F105" s="83"/>
      <c r="G105" s="83"/>
      <c r="H105" s="83"/>
      <c r="I105" s="83"/>
      <c r="J105" s="83"/>
      <c r="K105" s="83"/>
      <c r="L105"/>
    </row>
    <row r="106" spans="1:12" x14ac:dyDescent="0.2">
      <c r="A106"/>
      <c r="F106" s="83"/>
      <c r="G106" s="83"/>
      <c r="H106" s="83"/>
      <c r="I106" s="83"/>
      <c r="J106" s="83"/>
      <c r="K106" s="83"/>
      <c r="L106"/>
    </row>
    <row r="107" spans="1:12" x14ac:dyDescent="0.2">
      <c r="A107"/>
      <c r="F107" s="83"/>
      <c r="G107" s="83"/>
      <c r="H107" s="83"/>
      <c r="I107" s="83"/>
      <c r="J107" s="83"/>
      <c r="K107" s="83"/>
      <c r="L107"/>
    </row>
    <row r="108" spans="1:12" x14ac:dyDescent="0.2">
      <c r="A108"/>
      <c r="F108" s="83"/>
      <c r="G108" s="83"/>
      <c r="H108" s="83"/>
      <c r="I108" s="83"/>
      <c r="J108" s="83"/>
      <c r="K108" s="83"/>
      <c r="L108"/>
    </row>
    <row r="109" spans="1:12" x14ac:dyDescent="0.2">
      <c r="A109"/>
      <c r="F109" s="83"/>
      <c r="G109" s="83"/>
      <c r="H109" s="83"/>
      <c r="I109" s="83"/>
      <c r="J109" s="83"/>
      <c r="K109" s="83"/>
      <c r="L109"/>
    </row>
    <row r="110" spans="1:12" x14ac:dyDescent="0.2">
      <c r="A110"/>
      <c r="F110" s="83"/>
      <c r="G110" s="83"/>
      <c r="H110" s="83"/>
      <c r="I110" s="83"/>
      <c r="J110" s="83"/>
      <c r="K110" s="83"/>
      <c r="L110"/>
    </row>
    <row r="111" spans="1:12" x14ac:dyDescent="0.2">
      <c r="A111"/>
      <c r="L111"/>
    </row>
    <row r="112" spans="1:12" x14ac:dyDescent="0.2">
      <c r="A112"/>
      <c r="L112"/>
    </row>
    <row r="113" spans="1:12" x14ac:dyDescent="0.2">
      <c r="A113"/>
      <c r="L113"/>
    </row>
    <row r="114" spans="1:12" x14ac:dyDescent="0.2">
      <c r="A114"/>
      <c r="L114"/>
    </row>
    <row r="115" spans="1:12" x14ac:dyDescent="0.2">
      <c r="A115"/>
      <c r="L115"/>
    </row>
    <row r="116" spans="1:12" x14ac:dyDescent="0.2">
      <c r="A116"/>
      <c r="L116"/>
    </row>
    <row r="117" spans="1:12" x14ac:dyDescent="0.2">
      <c r="A117"/>
      <c r="L117"/>
    </row>
    <row r="118" spans="1:12" x14ac:dyDescent="0.2">
      <c r="A118"/>
      <c r="L118"/>
    </row>
    <row r="119" spans="1:12" x14ac:dyDescent="0.2">
      <c r="A119"/>
      <c r="L119"/>
    </row>
    <row r="120" spans="1:12" x14ac:dyDescent="0.2">
      <c r="A120"/>
      <c r="L120"/>
    </row>
    <row r="121" spans="1:12" x14ac:dyDescent="0.2">
      <c r="A121"/>
      <c r="L121"/>
    </row>
    <row r="122" spans="1:12" x14ac:dyDescent="0.2">
      <c r="A122"/>
      <c r="L122"/>
    </row>
    <row r="123" spans="1:12" x14ac:dyDescent="0.2">
      <c r="A123"/>
      <c r="L123"/>
    </row>
    <row r="124" spans="1:12" x14ac:dyDescent="0.2">
      <c r="A124"/>
      <c r="L124"/>
    </row>
    <row r="125" spans="1:12" x14ac:dyDescent="0.2">
      <c r="A125"/>
      <c r="L125"/>
    </row>
    <row r="126" spans="1:12" x14ac:dyDescent="0.2">
      <c r="A126"/>
      <c r="L126"/>
    </row>
    <row r="127" spans="1:12" x14ac:dyDescent="0.2">
      <c r="A127"/>
      <c r="L127"/>
    </row>
    <row r="128" spans="1:12" x14ac:dyDescent="0.2">
      <c r="A128"/>
      <c r="L128"/>
    </row>
    <row r="129" spans="1:12" x14ac:dyDescent="0.2">
      <c r="A129"/>
      <c r="L129"/>
    </row>
    <row r="130" spans="1:12" x14ac:dyDescent="0.2">
      <c r="A130"/>
      <c r="L130"/>
    </row>
    <row r="131" spans="1:12" x14ac:dyDescent="0.2">
      <c r="A131"/>
      <c r="L131"/>
    </row>
    <row r="132" spans="1:12" x14ac:dyDescent="0.2">
      <c r="A132"/>
      <c r="L132"/>
    </row>
    <row r="133" spans="1:12" x14ac:dyDescent="0.2">
      <c r="A133"/>
      <c r="L133"/>
    </row>
    <row r="134" spans="1:12" x14ac:dyDescent="0.2">
      <c r="A134"/>
      <c r="L134"/>
    </row>
    <row r="135" spans="1:12" x14ac:dyDescent="0.2">
      <c r="A135"/>
      <c r="L135"/>
    </row>
    <row r="136" spans="1:12" x14ac:dyDescent="0.2">
      <c r="A136"/>
      <c r="L136"/>
    </row>
    <row r="137" spans="1:12" x14ac:dyDescent="0.2">
      <c r="A137"/>
      <c r="L137"/>
    </row>
    <row r="138" spans="1:12" x14ac:dyDescent="0.2">
      <c r="A138"/>
      <c r="L138"/>
    </row>
    <row r="139" spans="1:12" x14ac:dyDescent="0.2">
      <c r="A139"/>
      <c r="L139"/>
    </row>
    <row r="140" spans="1:12" x14ac:dyDescent="0.2">
      <c r="A140"/>
      <c r="L140"/>
    </row>
    <row r="141" spans="1:12" x14ac:dyDescent="0.2">
      <c r="A141"/>
      <c r="L141"/>
    </row>
    <row r="142" spans="1:12" x14ac:dyDescent="0.2">
      <c r="A142"/>
      <c r="L142"/>
    </row>
    <row r="143" spans="1:12" x14ac:dyDescent="0.2">
      <c r="A143"/>
      <c r="L143"/>
    </row>
    <row r="144" spans="1:12" x14ac:dyDescent="0.2">
      <c r="A144"/>
      <c r="L144"/>
    </row>
    <row r="145" spans="1:12" x14ac:dyDescent="0.2">
      <c r="A145"/>
      <c r="L145"/>
    </row>
    <row r="146" spans="1:12" x14ac:dyDescent="0.2">
      <c r="A146"/>
      <c r="L146"/>
    </row>
    <row r="147" spans="1:12" x14ac:dyDescent="0.2">
      <c r="A147"/>
      <c r="L147"/>
    </row>
    <row r="148" spans="1:12" x14ac:dyDescent="0.2">
      <c r="A148"/>
      <c r="L148"/>
    </row>
    <row r="149" spans="1:12" x14ac:dyDescent="0.2">
      <c r="A149"/>
      <c r="L149"/>
    </row>
    <row r="150" spans="1:12" x14ac:dyDescent="0.2">
      <c r="A150"/>
      <c r="L150"/>
    </row>
    <row r="151" spans="1:12" x14ac:dyDescent="0.2">
      <c r="A151"/>
      <c r="L151"/>
    </row>
    <row r="152" spans="1:12" x14ac:dyDescent="0.2">
      <c r="A152"/>
      <c r="L152"/>
    </row>
    <row r="153" spans="1:12" x14ac:dyDescent="0.2">
      <c r="A153"/>
      <c r="L153"/>
    </row>
    <row r="154" spans="1:12" x14ac:dyDescent="0.2">
      <c r="A154"/>
      <c r="L154"/>
    </row>
    <row r="155" spans="1:12" x14ac:dyDescent="0.2">
      <c r="A155"/>
      <c r="L155"/>
    </row>
    <row r="156" spans="1:12" x14ac:dyDescent="0.2">
      <c r="A156"/>
      <c r="L156"/>
    </row>
    <row r="157" spans="1:12" x14ac:dyDescent="0.2">
      <c r="A157"/>
      <c r="L157"/>
    </row>
    <row r="158" spans="1:12" x14ac:dyDescent="0.2">
      <c r="A158"/>
      <c r="L158"/>
    </row>
    <row r="159" spans="1:12" x14ac:dyDescent="0.2">
      <c r="A159"/>
      <c r="L159"/>
    </row>
    <row r="160" spans="1:12" x14ac:dyDescent="0.2">
      <c r="A160"/>
      <c r="L160"/>
    </row>
    <row r="161" spans="1:12" x14ac:dyDescent="0.2">
      <c r="A161"/>
      <c r="L161"/>
    </row>
    <row r="162" spans="1:12" x14ac:dyDescent="0.2">
      <c r="A162"/>
      <c r="L162"/>
    </row>
    <row r="163" spans="1:12" x14ac:dyDescent="0.2">
      <c r="A163"/>
      <c r="L163"/>
    </row>
    <row r="164" spans="1:12" x14ac:dyDescent="0.2">
      <c r="A164"/>
      <c r="L164"/>
    </row>
    <row r="165" spans="1:12" x14ac:dyDescent="0.2">
      <c r="A165"/>
      <c r="L165"/>
    </row>
    <row r="166" spans="1:12" x14ac:dyDescent="0.2">
      <c r="A166"/>
      <c r="L166"/>
    </row>
    <row r="167" spans="1:12" x14ac:dyDescent="0.2">
      <c r="A167"/>
      <c r="L167"/>
    </row>
    <row r="168" spans="1:12" x14ac:dyDescent="0.2">
      <c r="A168"/>
      <c r="L168"/>
    </row>
    <row r="169" spans="1:12" x14ac:dyDescent="0.2">
      <c r="A169"/>
      <c r="L169"/>
    </row>
    <row r="170" spans="1:12" x14ac:dyDescent="0.2">
      <c r="A170"/>
      <c r="L170"/>
    </row>
    <row r="171" spans="1:12" x14ac:dyDescent="0.2">
      <c r="A171"/>
      <c r="L171"/>
    </row>
    <row r="172" spans="1:12" x14ac:dyDescent="0.2">
      <c r="A172"/>
      <c r="L172"/>
    </row>
    <row r="173" spans="1:12" x14ac:dyDescent="0.2">
      <c r="A173"/>
      <c r="L173"/>
    </row>
    <row r="174" spans="1:12" x14ac:dyDescent="0.2">
      <c r="A174"/>
      <c r="L174"/>
    </row>
    <row r="175" spans="1:12" x14ac:dyDescent="0.2">
      <c r="A175"/>
      <c r="L175"/>
    </row>
    <row r="176" spans="1:12" x14ac:dyDescent="0.2">
      <c r="A176"/>
      <c r="L176"/>
    </row>
    <row r="177" spans="1:12" x14ac:dyDescent="0.2">
      <c r="A177"/>
      <c r="L177"/>
    </row>
    <row r="178" spans="1:12" x14ac:dyDescent="0.2">
      <c r="A178"/>
      <c r="L178"/>
    </row>
    <row r="179" spans="1:12" x14ac:dyDescent="0.2">
      <c r="A179"/>
      <c r="L179"/>
    </row>
    <row r="180" spans="1:12" x14ac:dyDescent="0.2">
      <c r="A180"/>
      <c r="L180"/>
    </row>
    <row r="181" spans="1:12" x14ac:dyDescent="0.2">
      <c r="A181"/>
      <c r="L181"/>
    </row>
    <row r="182" spans="1:12" x14ac:dyDescent="0.2">
      <c r="A182"/>
      <c r="L182"/>
    </row>
    <row r="183" spans="1:12" x14ac:dyDescent="0.2">
      <c r="A183"/>
      <c r="L183"/>
    </row>
    <row r="184" spans="1:12" x14ac:dyDescent="0.2">
      <c r="A184"/>
      <c r="L184"/>
    </row>
    <row r="185" spans="1:12" x14ac:dyDescent="0.2">
      <c r="A185"/>
      <c r="L185"/>
    </row>
    <row r="186" spans="1:12" x14ac:dyDescent="0.2">
      <c r="A186"/>
      <c r="L186"/>
    </row>
    <row r="187" spans="1:12" x14ac:dyDescent="0.2">
      <c r="A187"/>
      <c r="L187"/>
    </row>
    <row r="188" spans="1:12" x14ac:dyDescent="0.2">
      <c r="A188"/>
      <c r="L188"/>
    </row>
    <row r="189" spans="1:12" x14ac:dyDescent="0.2">
      <c r="A189"/>
      <c r="L189"/>
    </row>
    <row r="190" spans="1:12" x14ac:dyDescent="0.2">
      <c r="A190"/>
      <c r="L190"/>
    </row>
    <row r="191" spans="1:12" x14ac:dyDescent="0.2">
      <c r="A191"/>
      <c r="L191"/>
    </row>
    <row r="192" spans="1:12" x14ac:dyDescent="0.2">
      <c r="A192"/>
      <c r="L192"/>
    </row>
    <row r="193" spans="1:12" x14ac:dyDescent="0.2">
      <c r="A193"/>
      <c r="L193"/>
    </row>
    <row r="194" spans="1:12" x14ac:dyDescent="0.2">
      <c r="A194"/>
      <c r="L194"/>
    </row>
    <row r="195" spans="1:12" x14ac:dyDescent="0.2">
      <c r="A195"/>
      <c r="L195"/>
    </row>
    <row r="196" spans="1:12" x14ac:dyDescent="0.2">
      <c r="A196"/>
      <c r="L196"/>
    </row>
    <row r="197" spans="1:12" x14ac:dyDescent="0.2">
      <c r="A197"/>
      <c r="L197"/>
    </row>
    <row r="198" spans="1:12" x14ac:dyDescent="0.2">
      <c r="A198"/>
      <c r="L198"/>
    </row>
    <row r="199" spans="1:12" x14ac:dyDescent="0.2">
      <c r="A199"/>
      <c r="L199"/>
    </row>
    <row r="200" spans="1:12" x14ac:dyDescent="0.2">
      <c r="A200"/>
      <c r="L200"/>
    </row>
    <row r="201" spans="1:12" x14ac:dyDescent="0.2">
      <c r="A201"/>
      <c r="L201"/>
    </row>
    <row r="202" spans="1:12" x14ac:dyDescent="0.2">
      <c r="A202"/>
      <c r="L202"/>
    </row>
    <row r="203" spans="1:12" x14ac:dyDescent="0.2">
      <c r="A203"/>
      <c r="L203"/>
    </row>
    <row r="204" spans="1:12" x14ac:dyDescent="0.2">
      <c r="A204"/>
      <c r="L204"/>
    </row>
    <row r="205" spans="1:12" x14ac:dyDescent="0.2">
      <c r="A205"/>
      <c r="L205"/>
    </row>
    <row r="206" spans="1:12" x14ac:dyDescent="0.2">
      <c r="A206"/>
      <c r="L206"/>
    </row>
    <row r="207" spans="1:12" x14ac:dyDescent="0.2">
      <c r="A207"/>
      <c r="L207"/>
    </row>
    <row r="208" spans="1:12" x14ac:dyDescent="0.2">
      <c r="A208"/>
      <c r="L208"/>
    </row>
    <row r="209" spans="1:12" x14ac:dyDescent="0.2">
      <c r="A209"/>
      <c r="L209"/>
    </row>
    <row r="210" spans="1:12" x14ac:dyDescent="0.2">
      <c r="A210"/>
      <c r="L210"/>
    </row>
    <row r="211" spans="1:12" x14ac:dyDescent="0.2">
      <c r="A211"/>
      <c r="L211"/>
    </row>
    <row r="212" spans="1:12" x14ac:dyDescent="0.2">
      <c r="A212"/>
      <c r="L212"/>
    </row>
    <row r="213" spans="1:12" x14ac:dyDescent="0.2">
      <c r="A213"/>
      <c r="L213"/>
    </row>
    <row r="214" spans="1:12" x14ac:dyDescent="0.2">
      <c r="A214"/>
      <c r="L214"/>
    </row>
    <row r="215" spans="1:12" x14ac:dyDescent="0.2">
      <c r="A215"/>
      <c r="L215"/>
    </row>
    <row r="216" spans="1:12" x14ac:dyDescent="0.2">
      <c r="A216"/>
      <c r="L216"/>
    </row>
    <row r="217" spans="1:12" x14ac:dyDescent="0.2">
      <c r="A217"/>
      <c r="L217"/>
    </row>
    <row r="218" spans="1:12" x14ac:dyDescent="0.2">
      <c r="A218"/>
      <c r="L218"/>
    </row>
    <row r="219" spans="1:12" x14ac:dyDescent="0.2">
      <c r="A219"/>
      <c r="L219"/>
    </row>
    <row r="220" spans="1:12" x14ac:dyDescent="0.2">
      <c r="A220"/>
      <c r="L220"/>
    </row>
    <row r="221" spans="1:12" x14ac:dyDescent="0.2">
      <c r="A221"/>
      <c r="L221"/>
    </row>
    <row r="222" spans="1:12" x14ac:dyDescent="0.2">
      <c r="A222"/>
      <c r="L222"/>
    </row>
    <row r="223" spans="1:12" x14ac:dyDescent="0.2">
      <c r="A223"/>
      <c r="L223"/>
    </row>
    <row r="224" spans="1:12" x14ac:dyDescent="0.2">
      <c r="A224"/>
      <c r="L224"/>
    </row>
    <row r="225" spans="1:12" x14ac:dyDescent="0.2">
      <c r="A225"/>
      <c r="L225"/>
    </row>
    <row r="226" spans="1:12" x14ac:dyDescent="0.2">
      <c r="A226"/>
      <c r="L226"/>
    </row>
    <row r="227" spans="1:12" x14ac:dyDescent="0.2">
      <c r="A227"/>
      <c r="L227"/>
    </row>
    <row r="228" spans="1:12" x14ac:dyDescent="0.2">
      <c r="A228"/>
      <c r="L228"/>
    </row>
    <row r="229" spans="1:12" x14ac:dyDescent="0.2">
      <c r="A229"/>
      <c r="L229"/>
    </row>
    <row r="230" spans="1:12" x14ac:dyDescent="0.2">
      <c r="A230"/>
      <c r="L230"/>
    </row>
    <row r="231" spans="1:12" x14ac:dyDescent="0.2">
      <c r="A231"/>
      <c r="L231"/>
    </row>
    <row r="232" spans="1:12" x14ac:dyDescent="0.2">
      <c r="A232"/>
      <c r="L232"/>
    </row>
    <row r="233" spans="1:12" x14ac:dyDescent="0.2">
      <c r="A233"/>
      <c r="L233"/>
    </row>
    <row r="234" spans="1:12" x14ac:dyDescent="0.2">
      <c r="A234"/>
      <c r="L234"/>
    </row>
    <row r="235" spans="1:12" x14ac:dyDescent="0.2">
      <c r="A235"/>
      <c r="L235"/>
    </row>
    <row r="236" spans="1:12" x14ac:dyDescent="0.2">
      <c r="A236"/>
      <c r="L236"/>
    </row>
    <row r="237" spans="1:12" x14ac:dyDescent="0.2">
      <c r="A237"/>
      <c r="L237"/>
    </row>
    <row r="238" spans="1:12" x14ac:dyDescent="0.2">
      <c r="A238"/>
      <c r="L238"/>
    </row>
    <row r="239" spans="1:12" x14ac:dyDescent="0.2">
      <c r="A239"/>
      <c r="L239"/>
    </row>
    <row r="240" spans="1:12" x14ac:dyDescent="0.2">
      <c r="A240"/>
      <c r="L240"/>
    </row>
    <row r="241" spans="1:12" x14ac:dyDescent="0.2">
      <c r="A241"/>
      <c r="L241"/>
    </row>
    <row r="242" spans="1:12" x14ac:dyDescent="0.2">
      <c r="A242"/>
      <c r="L242"/>
    </row>
    <row r="243" spans="1:12" x14ac:dyDescent="0.2">
      <c r="A243"/>
      <c r="L243"/>
    </row>
    <row r="244" spans="1:12" x14ac:dyDescent="0.2">
      <c r="A244"/>
      <c r="L244"/>
    </row>
    <row r="245" spans="1:12" x14ac:dyDescent="0.2">
      <c r="A245"/>
      <c r="L245"/>
    </row>
    <row r="246" spans="1:12" x14ac:dyDescent="0.2">
      <c r="A246"/>
      <c r="L246"/>
    </row>
    <row r="247" spans="1:12" x14ac:dyDescent="0.2">
      <c r="A247"/>
      <c r="L247"/>
    </row>
    <row r="248" spans="1:12" x14ac:dyDescent="0.2">
      <c r="A248"/>
      <c r="L248"/>
    </row>
    <row r="249" spans="1:12" x14ac:dyDescent="0.2">
      <c r="A249"/>
      <c r="L249"/>
    </row>
    <row r="250" spans="1:12" x14ac:dyDescent="0.2">
      <c r="A250"/>
      <c r="L250"/>
    </row>
    <row r="251" spans="1:12" x14ac:dyDescent="0.2">
      <c r="A251"/>
      <c r="L251"/>
    </row>
    <row r="252" spans="1:12" x14ac:dyDescent="0.2">
      <c r="A252"/>
      <c r="L252"/>
    </row>
    <row r="253" spans="1:12" x14ac:dyDescent="0.2">
      <c r="A253"/>
      <c r="L253"/>
    </row>
    <row r="254" spans="1:12" x14ac:dyDescent="0.2">
      <c r="A254"/>
      <c r="L254"/>
    </row>
    <row r="255" spans="1:12" x14ac:dyDescent="0.2">
      <c r="A255"/>
      <c r="L255"/>
    </row>
    <row r="256" spans="1:12" x14ac:dyDescent="0.2">
      <c r="A256"/>
      <c r="L256"/>
    </row>
    <row r="257" spans="1:12" x14ac:dyDescent="0.2">
      <c r="A257"/>
      <c r="L257"/>
    </row>
    <row r="258" spans="1:12" x14ac:dyDescent="0.2">
      <c r="A258"/>
      <c r="L258"/>
    </row>
    <row r="259" spans="1:12" x14ac:dyDescent="0.2">
      <c r="A259"/>
      <c r="L259"/>
    </row>
    <row r="260" spans="1:12" x14ac:dyDescent="0.2">
      <c r="A260"/>
      <c r="L260"/>
    </row>
    <row r="261" spans="1:12" x14ac:dyDescent="0.2">
      <c r="A261"/>
      <c r="L261"/>
    </row>
    <row r="262" spans="1:12" x14ac:dyDescent="0.2">
      <c r="A262"/>
      <c r="L262"/>
    </row>
    <row r="263" spans="1:12" x14ac:dyDescent="0.2">
      <c r="A263"/>
      <c r="L263"/>
    </row>
    <row r="264" spans="1:12" x14ac:dyDescent="0.2">
      <c r="A264"/>
      <c r="L264"/>
    </row>
    <row r="265" spans="1:12" x14ac:dyDescent="0.2">
      <c r="A265"/>
      <c r="L265"/>
    </row>
    <row r="266" spans="1:12" x14ac:dyDescent="0.2">
      <c r="A266"/>
      <c r="L266"/>
    </row>
    <row r="267" spans="1:12" x14ac:dyDescent="0.2">
      <c r="A267"/>
      <c r="L267"/>
    </row>
    <row r="268" spans="1:12" x14ac:dyDescent="0.2">
      <c r="A268"/>
      <c r="L268"/>
    </row>
    <row r="269" spans="1:12" x14ac:dyDescent="0.2">
      <c r="A269"/>
      <c r="L269"/>
    </row>
    <row r="270" spans="1:12" x14ac:dyDescent="0.2">
      <c r="A270"/>
      <c r="L270"/>
    </row>
    <row r="271" spans="1:12" x14ac:dyDescent="0.2">
      <c r="A271"/>
      <c r="L271"/>
    </row>
    <row r="272" spans="1:12" x14ac:dyDescent="0.2">
      <c r="A272"/>
      <c r="L272"/>
    </row>
    <row r="273" spans="1:12" x14ac:dyDescent="0.2">
      <c r="A273"/>
      <c r="L273"/>
    </row>
    <row r="274" spans="1:12" x14ac:dyDescent="0.2">
      <c r="A274"/>
      <c r="L274"/>
    </row>
    <row r="275" spans="1:12" x14ac:dyDescent="0.2">
      <c r="A275"/>
      <c r="L275"/>
    </row>
    <row r="276" spans="1:12" x14ac:dyDescent="0.2">
      <c r="A276"/>
      <c r="L276"/>
    </row>
    <row r="277" spans="1:12" x14ac:dyDescent="0.2">
      <c r="A277"/>
      <c r="L277"/>
    </row>
    <row r="278" spans="1:12" x14ac:dyDescent="0.2">
      <c r="A278"/>
      <c r="L278"/>
    </row>
    <row r="279" spans="1:12" x14ac:dyDescent="0.2">
      <c r="A279"/>
      <c r="L279"/>
    </row>
    <row r="280" spans="1:12" x14ac:dyDescent="0.2">
      <c r="A280"/>
      <c r="L280"/>
    </row>
    <row r="281" spans="1:12" x14ac:dyDescent="0.2">
      <c r="A281"/>
      <c r="L281"/>
    </row>
    <row r="282" spans="1:12" x14ac:dyDescent="0.2">
      <c r="A282"/>
      <c r="L282"/>
    </row>
    <row r="283" spans="1:12" x14ac:dyDescent="0.2">
      <c r="A283"/>
      <c r="L283"/>
    </row>
    <row r="284" spans="1:12" x14ac:dyDescent="0.2">
      <c r="A284"/>
      <c r="L284"/>
    </row>
    <row r="285" spans="1:12" x14ac:dyDescent="0.2">
      <c r="A285"/>
      <c r="L285"/>
    </row>
    <row r="286" spans="1:12" x14ac:dyDescent="0.2">
      <c r="A286"/>
      <c r="L286"/>
    </row>
    <row r="287" spans="1:12" x14ac:dyDescent="0.2">
      <c r="A287"/>
      <c r="L287"/>
    </row>
    <row r="288" spans="1:12" x14ac:dyDescent="0.2">
      <c r="A288"/>
      <c r="L288"/>
    </row>
    <row r="289" spans="1:12" x14ac:dyDescent="0.2">
      <c r="A289"/>
      <c r="L289"/>
    </row>
    <row r="290" spans="1:12" x14ac:dyDescent="0.2">
      <c r="A290"/>
      <c r="L290"/>
    </row>
    <row r="291" spans="1:12" x14ac:dyDescent="0.2">
      <c r="A291"/>
      <c r="L291"/>
    </row>
    <row r="292" spans="1:12" x14ac:dyDescent="0.2">
      <c r="A292"/>
      <c r="L292"/>
    </row>
    <row r="293" spans="1:12" x14ac:dyDescent="0.2">
      <c r="A293"/>
      <c r="L293"/>
    </row>
    <row r="294" spans="1:12" x14ac:dyDescent="0.2">
      <c r="A294"/>
      <c r="L294"/>
    </row>
    <row r="295" spans="1:12" x14ac:dyDescent="0.2">
      <c r="A295"/>
      <c r="L295"/>
    </row>
    <row r="296" spans="1:12" x14ac:dyDescent="0.2">
      <c r="A296"/>
      <c r="L296"/>
    </row>
    <row r="297" spans="1:12" x14ac:dyDescent="0.2">
      <c r="A297"/>
      <c r="L297"/>
    </row>
    <row r="298" spans="1:12" x14ac:dyDescent="0.2">
      <c r="A298"/>
      <c r="L298"/>
    </row>
    <row r="299" spans="1:12" x14ac:dyDescent="0.2">
      <c r="A299"/>
      <c r="L299"/>
    </row>
    <row r="300" spans="1:12" x14ac:dyDescent="0.2">
      <c r="A300"/>
      <c r="L300"/>
    </row>
    <row r="301" spans="1:12" x14ac:dyDescent="0.2">
      <c r="A301"/>
      <c r="L301"/>
    </row>
    <row r="302" spans="1:12" x14ac:dyDescent="0.2">
      <c r="A302"/>
      <c r="L302"/>
    </row>
    <row r="303" spans="1:12" x14ac:dyDescent="0.2">
      <c r="A303"/>
      <c r="L303"/>
    </row>
    <row r="304" spans="1:12" x14ac:dyDescent="0.2">
      <c r="A304"/>
      <c r="L304"/>
    </row>
    <row r="305" spans="1:12" x14ac:dyDescent="0.2">
      <c r="A305"/>
      <c r="L305"/>
    </row>
    <row r="306" spans="1:12" x14ac:dyDescent="0.2">
      <c r="A306"/>
      <c r="L306"/>
    </row>
    <row r="307" spans="1:12" x14ac:dyDescent="0.2">
      <c r="A307"/>
      <c r="L307"/>
    </row>
    <row r="308" spans="1:12" x14ac:dyDescent="0.2">
      <c r="A308"/>
      <c r="L308"/>
    </row>
    <row r="309" spans="1:12" x14ac:dyDescent="0.2">
      <c r="A309"/>
      <c r="L309"/>
    </row>
    <row r="310" spans="1:12" x14ac:dyDescent="0.2">
      <c r="A310"/>
      <c r="L310"/>
    </row>
    <row r="311" spans="1:12" x14ac:dyDescent="0.2">
      <c r="A311"/>
      <c r="L311"/>
    </row>
    <row r="312" spans="1:12" x14ac:dyDescent="0.2">
      <c r="A312"/>
      <c r="L312"/>
    </row>
    <row r="313" spans="1:12" x14ac:dyDescent="0.2">
      <c r="A313"/>
      <c r="L313"/>
    </row>
    <row r="314" spans="1:12" x14ac:dyDescent="0.2">
      <c r="A314"/>
      <c r="L314"/>
    </row>
    <row r="315" spans="1:12" x14ac:dyDescent="0.2">
      <c r="A315"/>
      <c r="L315"/>
    </row>
    <row r="316" spans="1:12" x14ac:dyDescent="0.2">
      <c r="A316"/>
      <c r="L316"/>
    </row>
    <row r="317" spans="1:12" x14ac:dyDescent="0.2">
      <c r="A317"/>
      <c r="L317"/>
    </row>
    <row r="318" spans="1:12" x14ac:dyDescent="0.2">
      <c r="A318"/>
      <c r="L318"/>
    </row>
    <row r="319" spans="1:12" x14ac:dyDescent="0.2">
      <c r="A319"/>
      <c r="L319"/>
    </row>
    <row r="320" spans="1:12" x14ac:dyDescent="0.2">
      <c r="A320"/>
      <c r="L320"/>
    </row>
    <row r="321" spans="1:12" x14ac:dyDescent="0.2">
      <c r="A321"/>
      <c r="L321"/>
    </row>
    <row r="322" spans="1:12" x14ac:dyDescent="0.2">
      <c r="A322"/>
      <c r="L322"/>
    </row>
    <row r="323" spans="1:12" x14ac:dyDescent="0.2">
      <c r="A323"/>
      <c r="L323"/>
    </row>
    <row r="324" spans="1:12" x14ac:dyDescent="0.2">
      <c r="A324"/>
      <c r="L324"/>
    </row>
    <row r="325" spans="1:12" x14ac:dyDescent="0.2">
      <c r="A325"/>
      <c r="L325"/>
    </row>
    <row r="326" spans="1:12" x14ac:dyDescent="0.2">
      <c r="A326"/>
      <c r="L326"/>
    </row>
    <row r="327" spans="1:12" x14ac:dyDescent="0.2">
      <c r="A327"/>
      <c r="L327"/>
    </row>
    <row r="328" spans="1:12" x14ac:dyDescent="0.2">
      <c r="A328"/>
      <c r="L328"/>
    </row>
    <row r="329" spans="1:12" x14ac:dyDescent="0.2">
      <c r="A329"/>
      <c r="L329"/>
    </row>
    <row r="330" spans="1:12" x14ac:dyDescent="0.2">
      <c r="A330"/>
      <c r="L330"/>
    </row>
    <row r="331" spans="1:12" x14ac:dyDescent="0.2">
      <c r="A331"/>
      <c r="L331"/>
    </row>
    <row r="332" spans="1:12" x14ac:dyDescent="0.2">
      <c r="A332"/>
      <c r="L332"/>
    </row>
    <row r="333" spans="1:12" x14ac:dyDescent="0.2">
      <c r="A333"/>
      <c r="L333"/>
    </row>
    <row r="334" spans="1:12" x14ac:dyDescent="0.2">
      <c r="A334"/>
      <c r="L334"/>
    </row>
    <row r="335" spans="1:12" x14ac:dyDescent="0.2">
      <c r="A335"/>
      <c r="L335"/>
    </row>
    <row r="336" spans="1:12" x14ac:dyDescent="0.2">
      <c r="A336"/>
      <c r="L336"/>
    </row>
    <row r="337" spans="1:12" x14ac:dyDescent="0.2">
      <c r="A337"/>
      <c r="L337"/>
    </row>
    <row r="338" spans="1:12" x14ac:dyDescent="0.2">
      <c r="A338"/>
      <c r="L338"/>
    </row>
    <row r="339" spans="1:12" x14ac:dyDescent="0.2">
      <c r="A339"/>
      <c r="L339"/>
    </row>
    <row r="340" spans="1:12" x14ac:dyDescent="0.2">
      <c r="A340"/>
      <c r="L340"/>
    </row>
    <row r="341" spans="1:12" x14ac:dyDescent="0.2">
      <c r="A341"/>
      <c r="L341"/>
    </row>
    <row r="342" spans="1:12" x14ac:dyDescent="0.2">
      <c r="A342"/>
      <c r="L342"/>
    </row>
    <row r="343" spans="1:12" x14ac:dyDescent="0.2">
      <c r="A343"/>
      <c r="L343"/>
    </row>
    <row r="344" spans="1:12" x14ac:dyDescent="0.2">
      <c r="A344"/>
      <c r="L344"/>
    </row>
    <row r="345" spans="1:12" x14ac:dyDescent="0.2">
      <c r="A345"/>
      <c r="L345"/>
    </row>
    <row r="346" spans="1:12" x14ac:dyDescent="0.2">
      <c r="A346"/>
      <c r="L346"/>
    </row>
    <row r="347" spans="1:12" x14ac:dyDescent="0.2">
      <c r="A347"/>
      <c r="L347"/>
    </row>
    <row r="348" spans="1:12" x14ac:dyDescent="0.2">
      <c r="A348"/>
      <c r="L348"/>
    </row>
    <row r="349" spans="1:12" x14ac:dyDescent="0.2">
      <c r="A349"/>
      <c r="L349"/>
    </row>
    <row r="350" spans="1:12" x14ac:dyDescent="0.2">
      <c r="A350"/>
      <c r="L350"/>
    </row>
    <row r="351" spans="1:12" x14ac:dyDescent="0.2">
      <c r="A351"/>
      <c r="L351"/>
    </row>
    <row r="352" spans="1:12" x14ac:dyDescent="0.2">
      <c r="A352"/>
      <c r="L352"/>
    </row>
    <row r="353" spans="1:12" x14ac:dyDescent="0.2">
      <c r="A353"/>
      <c r="L353"/>
    </row>
    <row r="354" spans="1:12" x14ac:dyDescent="0.2">
      <c r="A354"/>
      <c r="L354"/>
    </row>
    <row r="355" spans="1:12" x14ac:dyDescent="0.2">
      <c r="A355"/>
      <c r="L355"/>
    </row>
    <row r="356" spans="1:12" x14ac:dyDescent="0.2">
      <c r="A356"/>
      <c r="L356"/>
    </row>
    <row r="357" spans="1:12" x14ac:dyDescent="0.2">
      <c r="A357"/>
      <c r="L357"/>
    </row>
    <row r="358" spans="1:12" x14ac:dyDescent="0.2">
      <c r="A358"/>
      <c r="L358"/>
    </row>
    <row r="359" spans="1:12" x14ac:dyDescent="0.2">
      <c r="A359"/>
      <c r="L359"/>
    </row>
    <row r="360" spans="1:12" x14ac:dyDescent="0.2">
      <c r="A360"/>
      <c r="L360"/>
    </row>
    <row r="361" spans="1:12" x14ac:dyDescent="0.2">
      <c r="A361"/>
      <c r="L361"/>
    </row>
    <row r="362" spans="1:12" x14ac:dyDescent="0.2">
      <c r="A362"/>
      <c r="L362"/>
    </row>
    <row r="363" spans="1:12" x14ac:dyDescent="0.2">
      <c r="A363"/>
      <c r="L363"/>
    </row>
    <row r="364" spans="1:12" x14ac:dyDescent="0.2">
      <c r="A364"/>
      <c r="L364"/>
    </row>
    <row r="365" spans="1:12" x14ac:dyDescent="0.2">
      <c r="A365"/>
      <c r="L365"/>
    </row>
    <row r="366" spans="1:12" x14ac:dyDescent="0.2">
      <c r="A366"/>
      <c r="L366"/>
    </row>
    <row r="367" spans="1:12" x14ac:dyDescent="0.2">
      <c r="A367"/>
      <c r="L367"/>
    </row>
    <row r="368" spans="1:12" x14ac:dyDescent="0.2">
      <c r="A368"/>
      <c r="L368"/>
    </row>
    <row r="369" spans="1:12" x14ac:dyDescent="0.2">
      <c r="A369"/>
      <c r="L369"/>
    </row>
    <row r="370" spans="1:12" x14ac:dyDescent="0.2">
      <c r="A370"/>
      <c r="L370"/>
    </row>
    <row r="371" spans="1:12" x14ac:dyDescent="0.2">
      <c r="A371"/>
      <c r="L371"/>
    </row>
    <row r="372" spans="1:12" x14ac:dyDescent="0.2">
      <c r="A372"/>
      <c r="L372"/>
    </row>
    <row r="373" spans="1:12" x14ac:dyDescent="0.2">
      <c r="A373"/>
      <c r="L373"/>
    </row>
    <row r="374" spans="1:12" x14ac:dyDescent="0.2">
      <c r="A374"/>
      <c r="L374"/>
    </row>
    <row r="375" spans="1:12" x14ac:dyDescent="0.2">
      <c r="A375"/>
      <c r="L375"/>
    </row>
    <row r="376" spans="1:12" x14ac:dyDescent="0.2">
      <c r="A376"/>
      <c r="L376"/>
    </row>
    <row r="377" spans="1:12" x14ac:dyDescent="0.2">
      <c r="A377"/>
      <c r="L377"/>
    </row>
    <row r="378" spans="1:12" x14ac:dyDescent="0.2">
      <c r="A378"/>
      <c r="L378"/>
    </row>
    <row r="379" spans="1:12" x14ac:dyDescent="0.2">
      <c r="A379"/>
      <c r="L379"/>
    </row>
    <row r="380" spans="1:12" x14ac:dyDescent="0.2">
      <c r="A380"/>
      <c r="L380"/>
    </row>
    <row r="381" spans="1:12" x14ac:dyDescent="0.2">
      <c r="A381"/>
      <c r="L381"/>
    </row>
    <row r="382" spans="1:12" x14ac:dyDescent="0.2">
      <c r="A382"/>
      <c r="L382"/>
    </row>
    <row r="383" spans="1:12" x14ac:dyDescent="0.2">
      <c r="A383"/>
      <c r="L383"/>
    </row>
    <row r="384" spans="1:12" x14ac:dyDescent="0.2">
      <c r="A384"/>
      <c r="L384"/>
    </row>
    <row r="385" spans="1:12" x14ac:dyDescent="0.2">
      <c r="A385"/>
      <c r="L385"/>
    </row>
    <row r="386" spans="1:12" x14ac:dyDescent="0.2">
      <c r="A386"/>
      <c r="L386"/>
    </row>
    <row r="387" spans="1:12" x14ac:dyDescent="0.2">
      <c r="A387"/>
      <c r="L387"/>
    </row>
    <row r="388" spans="1:12" x14ac:dyDescent="0.2">
      <c r="A388"/>
      <c r="L388"/>
    </row>
    <row r="389" spans="1:12" x14ac:dyDescent="0.2">
      <c r="A389"/>
      <c r="L389"/>
    </row>
    <row r="390" spans="1:12" x14ac:dyDescent="0.2">
      <c r="A390"/>
      <c r="L390"/>
    </row>
    <row r="391" spans="1:12" x14ac:dyDescent="0.2">
      <c r="A391"/>
      <c r="L391"/>
    </row>
    <row r="392" spans="1:12" x14ac:dyDescent="0.2">
      <c r="A392"/>
      <c r="L392"/>
    </row>
    <row r="393" spans="1:12" x14ac:dyDescent="0.2">
      <c r="A393"/>
      <c r="L393"/>
    </row>
    <row r="394" spans="1:12" x14ac:dyDescent="0.2">
      <c r="A394"/>
      <c r="L394"/>
    </row>
    <row r="395" spans="1:12" x14ac:dyDescent="0.2">
      <c r="A395"/>
      <c r="L395"/>
    </row>
    <row r="396" spans="1:12" x14ac:dyDescent="0.2">
      <c r="A396"/>
      <c r="L396"/>
    </row>
    <row r="397" spans="1:12" x14ac:dyDescent="0.2">
      <c r="A397"/>
      <c r="L397"/>
    </row>
    <row r="398" spans="1:12" x14ac:dyDescent="0.2">
      <c r="A398"/>
      <c r="L398"/>
    </row>
    <row r="399" spans="1:12" x14ac:dyDescent="0.2">
      <c r="A399"/>
      <c r="L399"/>
    </row>
    <row r="400" spans="1:12" x14ac:dyDescent="0.2">
      <c r="A400"/>
      <c r="L400"/>
    </row>
    <row r="401" spans="1:12" x14ac:dyDescent="0.2">
      <c r="A401"/>
      <c r="L401"/>
    </row>
    <row r="402" spans="1:12" x14ac:dyDescent="0.2">
      <c r="A402"/>
      <c r="L402"/>
    </row>
    <row r="403" spans="1:12" x14ac:dyDescent="0.2">
      <c r="A403"/>
      <c r="L403"/>
    </row>
    <row r="404" spans="1:12" x14ac:dyDescent="0.2">
      <c r="A404"/>
      <c r="L404"/>
    </row>
    <row r="405" spans="1:12" x14ac:dyDescent="0.2">
      <c r="A405"/>
      <c r="L405"/>
    </row>
    <row r="406" spans="1:12" x14ac:dyDescent="0.2">
      <c r="A406"/>
      <c r="L406"/>
    </row>
    <row r="407" spans="1:12" x14ac:dyDescent="0.2">
      <c r="A407"/>
      <c r="L407"/>
    </row>
    <row r="408" spans="1:12" x14ac:dyDescent="0.2">
      <c r="A408"/>
      <c r="L408"/>
    </row>
    <row r="409" spans="1:12" x14ac:dyDescent="0.2">
      <c r="A409"/>
      <c r="L409"/>
    </row>
    <row r="410" spans="1:12" x14ac:dyDescent="0.2">
      <c r="A410"/>
      <c r="L410"/>
    </row>
    <row r="411" spans="1:12" x14ac:dyDescent="0.2">
      <c r="A411"/>
      <c r="L411"/>
    </row>
    <row r="412" spans="1:12" x14ac:dyDescent="0.2">
      <c r="A412"/>
      <c r="L412"/>
    </row>
    <row r="413" spans="1:12" x14ac:dyDescent="0.2">
      <c r="A413"/>
      <c r="L413"/>
    </row>
    <row r="414" spans="1:12" x14ac:dyDescent="0.2">
      <c r="A414"/>
      <c r="L414"/>
    </row>
    <row r="415" spans="1:12" x14ac:dyDescent="0.2">
      <c r="A415"/>
      <c r="L415"/>
    </row>
    <row r="416" spans="1:12" x14ac:dyDescent="0.2">
      <c r="A416"/>
      <c r="L416"/>
    </row>
    <row r="417" spans="1:12" x14ac:dyDescent="0.2">
      <c r="A417"/>
      <c r="L417"/>
    </row>
    <row r="418" spans="1:12" x14ac:dyDescent="0.2">
      <c r="A418"/>
      <c r="L418"/>
    </row>
    <row r="419" spans="1:12" x14ac:dyDescent="0.2">
      <c r="A419"/>
      <c r="L419"/>
    </row>
    <row r="420" spans="1:12" x14ac:dyDescent="0.2">
      <c r="A420"/>
      <c r="L420"/>
    </row>
    <row r="421" spans="1:12" x14ac:dyDescent="0.2">
      <c r="A421"/>
      <c r="L421"/>
    </row>
    <row r="422" spans="1:12" x14ac:dyDescent="0.2">
      <c r="A422"/>
      <c r="L422"/>
    </row>
    <row r="423" spans="1:12" x14ac:dyDescent="0.2">
      <c r="A423"/>
      <c r="L423"/>
    </row>
    <row r="424" spans="1:12" x14ac:dyDescent="0.2">
      <c r="A424"/>
      <c r="L424"/>
    </row>
    <row r="425" spans="1:12" x14ac:dyDescent="0.2">
      <c r="A425"/>
      <c r="L425"/>
    </row>
    <row r="426" spans="1:12" x14ac:dyDescent="0.2">
      <c r="A426"/>
      <c r="L426"/>
    </row>
    <row r="427" spans="1:12" x14ac:dyDescent="0.2">
      <c r="A427"/>
      <c r="L427"/>
    </row>
    <row r="428" spans="1:12" x14ac:dyDescent="0.2">
      <c r="A428"/>
      <c r="L428"/>
    </row>
    <row r="429" spans="1:12" x14ac:dyDescent="0.2">
      <c r="A429"/>
      <c r="L429"/>
    </row>
    <row r="430" spans="1:12" x14ac:dyDescent="0.2">
      <c r="A430"/>
      <c r="L430"/>
    </row>
    <row r="431" spans="1:12" x14ac:dyDescent="0.2">
      <c r="A431"/>
      <c r="L431"/>
    </row>
    <row r="432" spans="1:12" x14ac:dyDescent="0.2">
      <c r="A432"/>
      <c r="L432"/>
    </row>
    <row r="433" spans="1:12" x14ac:dyDescent="0.2">
      <c r="A433"/>
      <c r="L433"/>
    </row>
    <row r="434" spans="1:12" x14ac:dyDescent="0.2">
      <c r="A434"/>
      <c r="L434"/>
    </row>
    <row r="435" spans="1:12" x14ac:dyDescent="0.2">
      <c r="A435"/>
      <c r="L435"/>
    </row>
    <row r="436" spans="1:12" x14ac:dyDescent="0.2">
      <c r="A436"/>
      <c r="L436"/>
    </row>
    <row r="437" spans="1:12" x14ac:dyDescent="0.2">
      <c r="A437"/>
      <c r="L437"/>
    </row>
    <row r="438" spans="1:12" x14ac:dyDescent="0.2">
      <c r="A438"/>
      <c r="L438"/>
    </row>
    <row r="439" spans="1:12" x14ac:dyDescent="0.2">
      <c r="A439"/>
      <c r="L439"/>
    </row>
    <row r="440" spans="1:12" x14ac:dyDescent="0.2">
      <c r="A440"/>
      <c r="L440"/>
    </row>
    <row r="441" spans="1:12" x14ac:dyDescent="0.2">
      <c r="A441"/>
      <c r="L441"/>
    </row>
    <row r="442" spans="1:12" x14ac:dyDescent="0.2">
      <c r="A442"/>
      <c r="L442"/>
    </row>
    <row r="443" spans="1:12" x14ac:dyDescent="0.2">
      <c r="A443"/>
      <c r="L443"/>
    </row>
    <row r="444" spans="1:12" x14ac:dyDescent="0.2">
      <c r="A444"/>
      <c r="L444"/>
    </row>
    <row r="445" spans="1:12" x14ac:dyDescent="0.2">
      <c r="A445"/>
      <c r="L445"/>
    </row>
    <row r="446" spans="1:12" x14ac:dyDescent="0.2">
      <c r="A446"/>
      <c r="L446"/>
    </row>
    <row r="447" spans="1:12" x14ac:dyDescent="0.2">
      <c r="A447"/>
      <c r="L447"/>
    </row>
    <row r="448" spans="1:12" x14ac:dyDescent="0.2">
      <c r="A448"/>
      <c r="L448"/>
    </row>
    <row r="449" spans="1:12" x14ac:dyDescent="0.2">
      <c r="A449"/>
      <c r="L449"/>
    </row>
    <row r="450" spans="1:12" x14ac:dyDescent="0.2">
      <c r="A450"/>
      <c r="L450"/>
    </row>
    <row r="451" spans="1:12" x14ac:dyDescent="0.2">
      <c r="A451"/>
      <c r="L451"/>
    </row>
    <row r="452" spans="1:12" x14ac:dyDescent="0.2">
      <c r="A452"/>
      <c r="L452"/>
    </row>
    <row r="453" spans="1:12" x14ac:dyDescent="0.2">
      <c r="A453"/>
      <c r="L453"/>
    </row>
    <row r="454" spans="1:12" x14ac:dyDescent="0.2">
      <c r="A454"/>
      <c r="L454"/>
    </row>
    <row r="455" spans="1:12" x14ac:dyDescent="0.2">
      <c r="A455"/>
      <c r="L455"/>
    </row>
    <row r="456" spans="1:12" x14ac:dyDescent="0.2">
      <c r="A456"/>
      <c r="L456"/>
    </row>
    <row r="457" spans="1:12" x14ac:dyDescent="0.2">
      <c r="A457"/>
      <c r="L457"/>
    </row>
    <row r="458" spans="1:12" x14ac:dyDescent="0.2">
      <c r="A458"/>
      <c r="L458"/>
    </row>
    <row r="459" spans="1:12" x14ac:dyDescent="0.2">
      <c r="A459"/>
      <c r="L459"/>
    </row>
    <row r="460" spans="1:12" x14ac:dyDescent="0.2">
      <c r="A460"/>
      <c r="L460"/>
    </row>
    <row r="461" spans="1:12" x14ac:dyDescent="0.2">
      <c r="A461"/>
      <c r="L461"/>
    </row>
    <row r="462" spans="1:12" x14ac:dyDescent="0.2">
      <c r="A462"/>
      <c r="L462"/>
    </row>
    <row r="463" spans="1:12" x14ac:dyDescent="0.2">
      <c r="A463"/>
      <c r="L463"/>
    </row>
    <row r="464" spans="1:12" x14ac:dyDescent="0.2">
      <c r="A464"/>
      <c r="L464"/>
    </row>
    <row r="465" spans="1:12" x14ac:dyDescent="0.2">
      <c r="A465"/>
      <c r="L465"/>
    </row>
    <row r="466" spans="1:12" x14ac:dyDescent="0.2">
      <c r="A466"/>
      <c r="L466"/>
    </row>
    <row r="467" spans="1:12" x14ac:dyDescent="0.2">
      <c r="A467"/>
      <c r="L467"/>
    </row>
    <row r="468" spans="1:12" x14ac:dyDescent="0.2">
      <c r="A468"/>
      <c r="L468"/>
    </row>
    <row r="469" spans="1:12" x14ac:dyDescent="0.2">
      <c r="A469"/>
      <c r="L469"/>
    </row>
    <row r="470" spans="1:12" x14ac:dyDescent="0.2">
      <c r="A470"/>
      <c r="L470"/>
    </row>
    <row r="471" spans="1:12" x14ac:dyDescent="0.2">
      <c r="A471"/>
      <c r="L471"/>
    </row>
    <row r="472" spans="1:12" x14ac:dyDescent="0.2">
      <c r="A472"/>
      <c r="L472"/>
    </row>
    <row r="473" spans="1:12" x14ac:dyDescent="0.2">
      <c r="A473"/>
      <c r="L473"/>
    </row>
    <row r="474" spans="1:12" x14ac:dyDescent="0.2">
      <c r="A474"/>
      <c r="L474"/>
    </row>
    <row r="475" spans="1:12" x14ac:dyDescent="0.2">
      <c r="A475"/>
      <c r="L475"/>
    </row>
    <row r="476" spans="1:12" x14ac:dyDescent="0.2">
      <c r="A476"/>
      <c r="L476"/>
    </row>
    <row r="477" spans="1:12" x14ac:dyDescent="0.2">
      <c r="A477"/>
      <c r="L477"/>
    </row>
    <row r="478" spans="1:12" x14ac:dyDescent="0.2">
      <c r="A478"/>
      <c r="L478"/>
    </row>
    <row r="479" spans="1:12" x14ac:dyDescent="0.2">
      <c r="A479"/>
      <c r="L479"/>
    </row>
    <row r="480" spans="1:12" x14ac:dyDescent="0.2">
      <c r="A480"/>
      <c r="L480"/>
    </row>
    <row r="481" spans="1:12" x14ac:dyDescent="0.2">
      <c r="A481"/>
      <c r="L481"/>
    </row>
    <row r="482" spans="1:12" x14ac:dyDescent="0.2">
      <c r="A482"/>
      <c r="L482"/>
    </row>
    <row r="483" spans="1:12" x14ac:dyDescent="0.2">
      <c r="A483"/>
      <c r="L483"/>
    </row>
    <row r="484" spans="1:12" x14ac:dyDescent="0.2">
      <c r="A484"/>
      <c r="L484"/>
    </row>
    <row r="485" spans="1:12" x14ac:dyDescent="0.2">
      <c r="A485"/>
      <c r="L485"/>
    </row>
    <row r="486" spans="1:12" x14ac:dyDescent="0.2">
      <c r="A486"/>
      <c r="L486"/>
    </row>
    <row r="487" spans="1:12" x14ac:dyDescent="0.2">
      <c r="A487"/>
      <c r="L487"/>
    </row>
    <row r="488" spans="1:12" x14ac:dyDescent="0.2">
      <c r="A488"/>
      <c r="L488"/>
    </row>
    <row r="489" spans="1:12" x14ac:dyDescent="0.2">
      <c r="A489"/>
      <c r="L489"/>
    </row>
    <row r="490" spans="1:12" x14ac:dyDescent="0.2">
      <c r="A490"/>
      <c r="L490"/>
    </row>
    <row r="491" spans="1:12" x14ac:dyDescent="0.2">
      <c r="A491"/>
      <c r="L491"/>
    </row>
    <row r="492" spans="1:12" x14ac:dyDescent="0.2">
      <c r="A492"/>
      <c r="L492"/>
    </row>
    <row r="493" spans="1:12" x14ac:dyDescent="0.2">
      <c r="A493"/>
      <c r="L493"/>
    </row>
    <row r="494" spans="1:12" x14ac:dyDescent="0.2">
      <c r="A494"/>
      <c r="L494"/>
    </row>
    <row r="495" spans="1:12" x14ac:dyDescent="0.2">
      <c r="A495"/>
      <c r="L495"/>
    </row>
    <row r="496" spans="1:12" x14ac:dyDescent="0.2">
      <c r="A496"/>
      <c r="L496"/>
    </row>
    <row r="497" spans="1:12" x14ac:dyDescent="0.2">
      <c r="A497"/>
      <c r="L497"/>
    </row>
    <row r="498" spans="1:12" x14ac:dyDescent="0.2">
      <c r="A498"/>
      <c r="L498"/>
    </row>
    <row r="499" spans="1:12" x14ac:dyDescent="0.2">
      <c r="A499"/>
      <c r="L499"/>
    </row>
    <row r="500" spans="1:12" x14ac:dyDescent="0.2">
      <c r="A500"/>
      <c r="L500"/>
    </row>
    <row r="501" spans="1:12" x14ac:dyDescent="0.2">
      <c r="A501"/>
      <c r="L501"/>
    </row>
    <row r="502" spans="1:12" x14ac:dyDescent="0.2">
      <c r="A502"/>
      <c r="L502"/>
    </row>
    <row r="503" spans="1:12" x14ac:dyDescent="0.2">
      <c r="A503"/>
      <c r="L503"/>
    </row>
    <row r="504" spans="1:12" x14ac:dyDescent="0.2">
      <c r="A504"/>
      <c r="L504"/>
    </row>
    <row r="505" spans="1:12" x14ac:dyDescent="0.2">
      <c r="A505"/>
      <c r="L505"/>
    </row>
    <row r="506" spans="1:12" x14ac:dyDescent="0.2">
      <c r="A506"/>
      <c r="L506"/>
    </row>
    <row r="507" spans="1:12" x14ac:dyDescent="0.2">
      <c r="A507"/>
      <c r="L507"/>
    </row>
    <row r="508" spans="1:12" x14ac:dyDescent="0.2">
      <c r="A508"/>
      <c r="L508"/>
    </row>
    <row r="509" spans="1:12" x14ac:dyDescent="0.2">
      <c r="A509"/>
      <c r="L509"/>
    </row>
    <row r="510" spans="1:12" x14ac:dyDescent="0.2">
      <c r="A510"/>
      <c r="L510"/>
    </row>
    <row r="511" spans="1:12" x14ac:dyDescent="0.2">
      <c r="A511"/>
      <c r="L511"/>
    </row>
    <row r="512" spans="1:12" x14ac:dyDescent="0.2">
      <c r="A512"/>
      <c r="L512"/>
    </row>
    <row r="513" spans="1:12" x14ac:dyDescent="0.2">
      <c r="A513"/>
      <c r="L513"/>
    </row>
    <row r="514" spans="1:12" x14ac:dyDescent="0.2">
      <c r="A514"/>
      <c r="L514"/>
    </row>
    <row r="515" spans="1:12" x14ac:dyDescent="0.2">
      <c r="A515"/>
      <c r="L515"/>
    </row>
    <row r="516" spans="1:12" x14ac:dyDescent="0.2">
      <c r="A516"/>
      <c r="L516"/>
    </row>
    <row r="517" spans="1:12" x14ac:dyDescent="0.2">
      <c r="A517"/>
      <c r="L517"/>
    </row>
    <row r="518" spans="1:12" x14ac:dyDescent="0.2">
      <c r="A518"/>
      <c r="L518"/>
    </row>
    <row r="519" spans="1:12" x14ac:dyDescent="0.2">
      <c r="A519"/>
      <c r="L519"/>
    </row>
    <row r="520" spans="1:12" x14ac:dyDescent="0.2">
      <c r="A520"/>
      <c r="L520"/>
    </row>
    <row r="521" spans="1:12" x14ac:dyDescent="0.2">
      <c r="A521"/>
      <c r="L521"/>
    </row>
    <row r="522" spans="1:12" x14ac:dyDescent="0.2">
      <c r="A522"/>
      <c r="L522"/>
    </row>
    <row r="523" spans="1:12" x14ac:dyDescent="0.2">
      <c r="A523"/>
      <c r="L523"/>
    </row>
    <row r="524" spans="1:12" x14ac:dyDescent="0.2">
      <c r="A524"/>
      <c r="L524"/>
    </row>
    <row r="525" spans="1:12" x14ac:dyDescent="0.2">
      <c r="A525"/>
      <c r="L525"/>
    </row>
    <row r="526" spans="1:12" x14ac:dyDescent="0.2">
      <c r="A526"/>
      <c r="L526"/>
    </row>
    <row r="527" spans="1:12" x14ac:dyDescent="0.2">
      <c r="A527"/>
      <c r="L527"/>
    </row>
    <row r="528" spans="1:12" x14ac:dyDescent="0.2">
      <c r="A528"/>
      <c r="L528"/>
    </row>
    <row r="529" spans="1:12" x14ac:dyDescent="0.2">
      <c r="A529"/>
      <c r="L529"/>
    </row>
    <row r="530" spans="1:12" x14ac:dyDescent="0.2">
      <c r="A530"/>
      <c r="L530"/>
    </row>
    <row r="531" spans="1:12" x14ac:dyDescent="0.2">
      <c r="A531"/>
      <c r="L531"/>
    </row>
    <row r="532" spans="1:12" x14ac:dyDescent="0.2">
      <c r="A532"/>
      <c r="L532"/>
    </row>
    <row r="533" spans="1:12" x14ac:dyDescent="0.2">
      <c r="A533"/>
      <c r="L533"/>
    </row>
    <row r="534" spans="1:12" x14ac:dyDescent="0.2">
      <c r="A534"/>
      <c r="L534"/>
    </row>
    <row r="535" spans="1:12" x14ac:dyDescent="0.2">
      <c r="A535"/>
      <c r="L535"/>
    </row>
    <row r="536" spans="1:12" x14ac:dyDescent="0.2">
      <c r="A536"/>
      <c r="L536"/>
    </row>
    <row r="537" spans="1:12" x14ac:dyDescent="0.2">
      <c r="A537"/>
      <c r="L537"/>
    </row>
    <row r="538" spans="1:12" x14ac:dyDescent="0.2">
      <c r="A538"/>
      <c r="L538"/>
    </row>
    <row r="539" spans="1:12" x14ac:dyDescent="0.2">
      <c r="A539"/>
      <c r="L539"/>
    </row>
    <row r="540" spans="1:12" x14ac:dyDescent="0.2">
      <c r="A540"/>
      <c r="L540"/>
    </row>
    <row r="541" spans="1:12" x14ac:dyDescent="0.2">
      <c r="A541"/>
      <c r="L541"/>
    </row>
    <row r="542" spans="1:12" x14ac:dyDescent="0.2">
      <c r="A542"/>
      <c r="L542"/>
    </row>
    <row r="543" spans="1:12" x14ac:dyDescent="0.2">
      <c r="A543"/>
      <c r="L543"/>
    </row>
    <row r="544" spans="1:12" x14ac:dyDescent="0.2">
      <c r="A544"/>
      <c r="L544"/>
    </row>
    <row r="545" spans="1:12" x14ac:dyDescent="0.2">
      <c r="A545"/>
      <c r="L545"/>
    </row>
    <row r="546" spans="1:12" x14ac:dyDescent="0.2">
      <c r="A546"/>
      <c r="L546"/>
    </row>
    <row r="547" spans="1:12" x14ac:dyDescent="0.2">
      <c r="A547"/>
      <c r="L547"/>
    </row>
    <row r="548" spans="1:12" x14ac:dyDescent="0.2">
      <c r="A548"/>
      <c r="L548"/>
    </row>
    <row r="549" spans="1:12" x14ac:dyDescent="0.2">
      <c r="A549"/>
      <c r="L549"/>
    </row>
    <row r="550" spans="1:12" x14ac:dyDescent="0.2">
      <c r="A550"/>
      <c r="L550"/>
    </row>
    <row r="551" spans="1:12" x14ac:dyDescent="0.2">
      <c r="A551"/>
      <c r="L551"/>
    </row>
    <row r="552" spans="1:12" x14ac:dyDescent="0.2">
      <c r="A552"/>
      <c r="L552"/>
    </row>
    <row r="553" spans="1:12" x14ac:dyDescent="0.2">
      <c r="A553"/>
      <c r="L553"/>
    </row>
    <row r="554" spans="1:12" x14ac:dyDescent="0.2">
      <c r="A554"/>
      <c r="L554"/>
    </row>
    <row r="555" spans="1:12" x14ac:dyDescent="0.2">
      <c r="A555"/>
      <c r="L555"/>
    </row>
    <row r="556" spans="1:12" x14ac:dyDescent="0.2">
      <c r="A556"/>
      <c r="L556"/>
    </row>
    <row r="557" spans="1:12" x14ac:dyDescent="0.2">
      <c r="A557"/>
      <c r="L557"/>
    </row>
    <row r="558" spans="1:12" x14ac:dyDescent="0.2">
      <c r="A558"/>
      <c r="L558"/>
    </row>
    <row r="559" spans="1:12" x14ac:dyDescent="0.2">
      <c r="A559"/>
      <c r="L559"/>
    </row>
    <row r="560" spans="1:12" x14ac:dyDescent="0.2">
      <c r="A560"/>
      <c r="L560"/>
    </row>
    <row r="561" spans="1:12" x14ac:dyDescent="0.2">
      <c r="A561"/>
      <c r="L561"/>
    </row>
    <row r="562" spans="1:12" x14ac:dyDescent="0.2">
      <c r="A562"/>
      <c r="L562"/>
    </row>
    <row r="563" spans="1:12" x14ac:dyDescent="0.2">
      <c r="A563"/>
      <c r="L563"/>
    </row>
    <row r="564" spans="1:12" x14ac:dyDescent="0.2">
      <c r="A564"/>
      <c r="L564"/>
    </row>
    <row r="565" spans="1:12" x14ac:dyDescent="0.2">
      <c r="A565"/>
      <c r="L565"/>
    </row>
    <row r="566" spans="1:12" x14ac:dyDescent="0.2">
      <c r="A566"/>
      <c r="L566"/>
    </row>
    <row r="567" spans="1:12" x14ac:dyDescent="0.2">
      <c r="A567"/>
      <c r="L567"/>
    </row>
    <row r="568" spans="1:12" x14ac:dyDescent="0.2">
      <c r="A568"/>
      <c r="L568"/>
    </row>
    <row r="569" spans="1:12" x14ac:dyDescent="0.2">
      <c r="A569"/>
      <c r="L569"/>
    </row>
    <row r="570" spans="1:12" x14ac:dyDescent="0.2">
      <c r="A570"/>
      <c r="L570"/>
    </row>
    <row r="571" spans="1:12" x14ac:dyDescent="0.2">
      <c r="A571"/>
      <c r="L571"/>
    </row>
    <row r="572" spans="1:12" x14ac:dyDescent="0.2">
      <c r="A572"/>
      <c r="L572"/>
    </row>
    <row r="573" spans="1:12" x14ac:dyDescent="0.2">
      <c r="A573"/>
      <c r="L573"/>
    </row>
    <row r="574" spans="1:12" x14ac:dyDescent="0.2">
      <c r="A574"/>
      <c r="L574"/>
    </row>
    <row r="575" spans="1:12" x14ac:dyDescent="0.2">
      <c r="A575"/>
      <c r="L575"/>
    </row>
    <row r="576" spans="1:12" x14ac:dyDescent="0.2">
      <c r="A576"/>
      <c r="L576"/>
    </row>
    <row r="577" spans="1:12" x14ac:dyDescent="0.2">
      <c r="A577"/>
      <c r="L577"/>
    </row>
    <row r="578" spans="1:12" x14ac:dyDescent="0.2">
      <c r="A578"/>
      <c r="L578"/>
    </row>
    <row r="579" spans="1:12" x14ac:dyDescent="0.2">
      <c r="A579"/>
      <c r="L579"/>
    </row>
    <row r="580" spans="1:12" x14ac:dyDescent="0.2">
      <c r="A580"/>
      <c r="L580"/>
    </row>
    <row r="581" spans="1:12" x14ac:dyDescent="0.2">
      <c r="A581"/>
      <c r="L581"/>
    </row>
    <row r="582" spans="1:12" x14ac:dyDescent="0.2">
      <c r="A582"/>
      <c r="L582"/>
    </row>
    <row r="583" spans="1:12" x14ac:dyDescent="0.2">
      <c r="A583"/>
      <c r="L583"/>
    </row>
    <row r="584" spans="1:12" x14ac:dyDescent="0.2">
      <c r="A584"/>
      <c r="L584"/>
    </row>
    <row r="585" spans="1:12" x14ac:dyDescent="0.2">
      <c r="A585"/>
      <c r="L585"/>
    </row>
    <row r="586" spans="1:12" x14ac:dyDescent="0.2">
      <c r="A586"/>
      <c r="L586"/>
    </row>
    <row r="587" spans="1:12" x14ac:dyDescent="0.2">
      <c r="A587"/>
      <c r="L587"/>
    </row>
    <row r="588" spans="1:12" x14ac:dyDescent="0.2">
      <c r="A588"/>
      <c r="L588"/>
    </row>
    <row r="589" spans="1:12" x14ac:dyDescent="0.2">
      <c r="A589"/>
      <c r="L589"/>
    </row>
    <row r="590" spans="1:12" x14ac:dyDescent="0.2">
      <c r="A590"/>
      <c r="L590"/>
    </row>
    <row r="591" spans="1:12" x14ac:dyDescent="0.2">
      <c r="A591"/>
      <c r="L591"/>
    </row>
    <row r="592" spans="1:12" x14ac:dyDescent="0.2">
      <c r="A592"/>
      <c r="L592"/>
    </row>
    <row r="593" spans="1:12" x14ac:dyDescent="0.2">
      <c r="A593"/>
      <c r="L593"/>
    </row>
    <row r="594" spans="1:12" x14ac:dyDescent="0.2">
      <c r="A594"/>
      <c r="L594"/>
    </row>
    <row r="595" spans="1:12" x14ac:dyDescent="0.2">
      <c r="A595"/>
      <c r="L595"/>
    </row>
    <row r="596" spans="1:12" x14ac:dyDescent="0.2">
      <c r="A596"/>
      <c r="L596"/>
    </row>
    <row r="597" spans="1:12" x14ac:dyDescent="0.2">
      <c r="A597"/>
      <c r="L597"/>
    </row>
    <row r="598" spans="1:12" x14ac:dyDescent="0.2">
      <c r="A598"/>
      <c r="L598"/>
    </row>
    <row r="599" spans="1:12" x14ac:dyDescent="0.2">
      <c r="A599"/>
      <c r="L599"/>
    </row>
    <row r="600" spans="1:12" x14ac:dyDescent="0.2">
      <c r="A600"/>
      <c r="L600"/>
    </row>
    <row r="601" spans="1:12" x14ac:dyDescent="0.2">
      <c r="A601"/>
      <c r="L601"/>
    </row>
    <row r="602" spans="1:12" x14ac:dyDescent="0.2">
      <c r="A602"/>
      <c r="L602"/>
    </row>
    <row r="603" spans="1:12" x14ac:dyDescent="0.2">
      <c r="A603"/>
      <c r="L603"/>
    </row>
    <row r="604" spans="1:12" x14ac:dyDescent="0.2">
      <c r="A604"/>
      <c r="L604"/>
    </row>
    <row r="605" spans="1:12" x14ac:dyDescent="0.2">
      <c r="A605"/>
      <c r="L605"/>
    </row>
    <row r="606" spans="1:12" x14ac:dyDescent="0.2">
      <c r="A606"/>
      <c r="L606"/>
    </row>
    <row r="607" spans="1:12" x14ac:dyDescent="0.2">
      <c r="A607"/>
      <c r="L607"/>
    </row>
    <row r="608" spans="1:12" x14ac:dyDescent="0.2">
      <c r="A608"/>
      <c r="L608"/>
    </row>
    <row r="609" spans="1:12" x14ac:dyDescent="0.2">
      <c r="A609"/>
      <c r="L609"/>
    </row>
    <row r="610" spans="1:12" x14ac:dyDescent="0.2">
      <c r="A610"/>
      <c r="L610"/>
    </row>
    <row r="611" spans="1:12" x14ac:dyDescent="0.2">
      <c r="A611"/>
      <c r="L611"/>
    </row>
    <row r="612" spans="1:12" x14ac:dyDescent="0.2">
      <c r="A612"/>
      <c r="L612"/>
    </row>
    <row r="613" spans="1:12" x14ac:dyDescent="0.2">
      <c r="A613"/>
      <c r="L613"/>
    </row>
    <row r="614" spans="1:12" x14ac:dyDescent="0.2">
      <c r="A614"/>
      <c r="L614"/>
    </row>
    <row r="615" spans="1:12" x14ac:dyDescent="0.2">
      <c r="A615"/>
      <c r="L615"/>
    </row>
    <row r="616" spans="1:12" x14ac:dyDescent="0.2">
      <c r="A616"/>
      <c r="L616"/>
    </row>
    <row r="617" spans="1:12" x14ac:dyDescent="0.2">
      <c r="A617"/>
      <c r="L617"/>
    </row>
    <row r="618" spans="1:12" x14ac:dyDescent="0.2">
      <c r="A618"/>
      <c r="L618"/>
    </row>
    <row r="619" spans="1:12" x14ac:dyDescent="0.2">
      <c r="A619"/>
      <c r="L619"/>
    </row>
    <row r="620" spans="1:12" x14ac:dyDescent="0.2">
      <c r="A620"/>
      <c r="L620"/>
    </row>
    <row r="621" spans="1:12" x14ac:dyDescent="0.2">
      <c r="A621"/>
      <c r="L621"/>
    </row>
    <row r="622" spans="1:12" x14ac:dyDescent="0.2">
      <c r="A622"/>
      <c r="L622"/>
    </row>
    <row r="623" spans="1:12" x14ac:dyDescent="0.2">
      <c r="A623"/>
      <c r="L623"/>
    </row>
    <row r="624" spans="1:12" x14ac:dyDescent="0.2">
      <c r="A624"/>
      <c r="L624"/>
    </row>
    <row r="625" spans="1:12" x14ac:dyDescent="0.2">
      <c r="A625"/>
      <c r="L625"/>
    </row>
    <row r="626" spans="1:12" x14ac:dyDescent="0.2">
      <c r="A626"/>
      <c r="L626"/>
    </row>
    <row r="627" spans="1:12" x14ac:dyDescent="0.2">
      <c r="A627"/>
      <c r="L627"/>
    </row>
    <row r="628" spans="1:12" x14ac:dyDescent="0.2">
      <c r="A628"/>
      <c r="L628"/>
    </row>
    <row r="629" spans="1:12" x14ac:dyDescent="0.2">
      <c r="A629"/>
      <c r="L629"/>
    </row>
    <row r="630" spans="1:12" x14ac:dyDescent="0.2">
      <c r="A630"/>
      <c r="L630"/>
    </row>
    <row r="631" spans="1:12" x14ac:dyDescent="0.2">
      <c r="A631"/>
      <c r="L631"/>
    </row>
    <row r="632" spans="1:12" x14ac:dyDescent="0.2">
      <c r="A632"/>
      <c r="L632"/>
    </row>
    <row r="633" spans="1:12" x14ac:dyDescent="0.2">
      <c r="A633"/>
      <c r="L633"/>
    </row>
    <row r="634" spans="1:12" x14ac:dyDescent="0.2">
      <c r="A634"/>
      <c r="L634"/>
    </row>
    <row r="635" spans="1:12" x14ac:dyDescent="0.2">
      <c r="A635"/>
      <c r="L635"/>
    </row>
    <row r="636" spans="1:12" x14ac:dyDescent="0.2">
      <c r="A636"/>
      <c r="L636"/>
    </row>
    <row r="637" spans="1:12" x14ac:dyDescent="0.2">
      <c r="A637"/>
      <c r="L637"/>
    </row>
    <row r="638" spans="1:12" x14ac:dyDescent="0.2">
      <c r="A638"/>
      <c r="L638"/>
    </row>
    <row r="639" spans="1:12" x14ac:dyDescent="0.2">
      <c r="A639"/>
      <c r="L639"/>
    </row>
    <row r="640" spans="1:12" x14ac:dyDescent="0.2">
      <c r="A640"/>
      <c r="L640"/>
    </row>
    <row r="641" spans="1:12" x14ac:dyDescent="0.2">
      <c r="A641"/>
      <c r="L641"/>
    </row>
    <row r="642" spans="1:12" x14ac:dyDescent="0.2">
      <c r="A642"/>
      <c r="L642"/>
    </row>
    <row r="643" spans="1:12" x14ac:dyDescent="0.2">
      <c r="A643"/>
      <c r="L643"/>
    </row>
    <row r="644" spans="1:12" x14ac:dyDescent="0.2">
      <c r="A644"/>
      <c r="L644"/>
    </row>
    <row r="645" spans="1:12" x14ac:dyDescent="0.2">
      <c r="A645"/>
      <c r="L645"/>
    </row>
    <row r="646" spans="1:12" x14ac:dyDescent="0.2">
      <c r="A646"/>
      <c r="L646"/>
    </row>
    <row r="647" spans="1:12" x14ac:dyDescent="0.2">
      <c r="A647"/>
      <c r="L647"/>
    </row>
    <row r="648" spans="1:12" x14ac:dyDescent="0.2">
      <c r="A648"/>
      <c r="L648"/>
    </row>
    <row r="649" spans="1:12" x14ac:dyDescent="0.2">
      <c r="A649"/>
      <c r="L649"/>
    </row>
    <row r="650" spans="1:12" x14ac:dyDescent="0.2">
      <c r="A650"/>
      <c r="L650"/>
    </row>
    <row r="651" spans="1:12" x14ac:dyDescent="0.2">
      <c r="A651"/>
      <c r="L651"/>
    </row>
    <row r="652" spans="1:12" x14ac:dyDescent="0.2">
      <c r="A652"/>
      <c r="L652"/>
    </row>
    <row r="653" spans="1:12" x14ac:dyDescent="0.2">
      <c r="A653"/>
      <c r="L653"/>
    </row>
    <row r="654" spans="1:12" x14ac:dyDescent="0.2">
      <c r="A654"/>
      <c r="L654"/>
    </row>
    <row r="655" spans="1:12" x14ac:dyDescent="0.2">
      <c r="A655"/>
      <c r="L655"/>
    </row>
    <row r="656" spans="1:12" x14ac:dyDescent="0.2">
      <c r="A656"/>
      <c r="L656"/>
    </row>
    <row r="657" spans="1:12" x14ac:dyDescent="0.2">
      <c r="A657"/>
      <c r="L657"/>
    </row>
    <row r="658" spans="1:12" x14ac:dyDescent="0.2">
      <c r="A658"/>
      <c r="L658"/>
    </row>
    <row r="659" spans="1:12" x14ac:dyDescent="0.2">
      <c r="A659"/>
      <c r="L659"/>
    </row>
    <row r="660" spans="1:12" x14ac:dyDescent="0.2">
      <c r="A660"/>
      <c r="L660"/>
    </row>
    <row r="661" spans="1:12" x14ac:dyDescent="0.2">
      <c r="A661"/>
      <c r="L661"/>
    </row>
    <row r="662" spans="1:12" x14ac:dyDescent="0.2">
      <c r="A662"/>
      <c r="L662"/>
    </row>
    <row r="663" spans="1:12" x14ac:dyDescent="0.2">
      <c r="A663"/>
      <c r="L663"/>
    </row>
    <row r="664" spans="1:12" x14ac:dyDescent="0.2">
      <c r="A664"/>
      <c r="L664"/>
    </row>
    <row r="665" spans="1:12" x14ac:dyDescent="0.2">
      <c r="A665"/>
      <c r="L665"/>
    </row>
    <row r="666" spans="1:12" x14ac:dyDescent="0.2">
      <c r="A666"/>
      <c r="L666"/>
    </row>
    <row r="667" spans="1:12" x14ac:dyDescent="0.2">
      <c r="A667"/>
      <c r="L667"/>
    </row>
    <row r="668" spans="1:12" x14ac:dyDescent="0.2">
      <c r="A668"/>
      <c r="L668"/>
    </row>
    <row r="669" spans="1:12" x14ac:dyDescent="0.2">
      <c r="A669"/>
      <c r="L669"/>
    </row>
    <row r="670" spans="1:12" x14ac:dyDescent="0.2">
      <c r="A670"/>
      <c r="L670"/>
    </row>
    <row r="671" spans="1:12" x14ac:dyDescent="0.2">
      <c r="A671"/>
      <c r="L671"/>
    </row>
    <row r="672" spans="1:12" x14ac:dyDescent="0.2">
      <c r="A672"/>
      <c r="L672"/>
    </row>
    <row r="673" spans="1:12" x14ac:dyDescent="0.2">
      <c r="A673"/>
      <c r="L673"/>
    </row>
    <row r="674" spans="1:12" x14ac:dyDescent="0.2">
      <c r="A674"/>
      <c r="L674"/>
    </row>
    <row r="675" spans="1:12" x14ac:dyDescent="0.2">
      <c r="A675"/>
      <c r="L675"/>
    </row>
    <row r="676" spans="1:12" x14ac:dyDescent="0.2">
      <c r="A676"/>
      <c r="L676"/>
    </row>
    <row r="677" spans="1:12" x14ac:dyDescent="0.2">
      <c r="A677"/>
      <c r="L677"/>
    </row>
    <row r="678" spans="1:12" x14ac:dyDescent="0.2">
      <c r="A678"/>
      <c r="L678"/>
    </row>
    <row r="679" spans="1:12" x14ac:dyDescent="0.2">
      <c r="A679"/>
      <c r="L679"/>
    </row>
    <row r="680" spans="1:12" x14ac:dyDescent="0.2">
      <c r="A680"/>
      <c r="L680"/>
    </row>
    <row r="681" spans="1:12" x14ac:dyDescent="0.2">
      <c r="A681"/>
      <c r="L681"/>
    </row>
    <row r="682" spans="1:12" x14ac:dyDescent="0.2">
      <c r="A682"/>
      <c r="L682"/>
    </row>
    <row r="683" spans="1:12" x14ac:dyDescent="0.2">
      <c r="A683"/>
      <c r="L683"/>
    </row>
    <row r="684" spans="1:12" x14ac:dyDescent="0.2">
      <c r="A684"/>
      <c r="L684"/>
    </row>
    <row r="685" spans="1:12" x14ac:dyDescent="0.2">
      <c r="A685"/>
      <c r="L685"/>
    </row>
    <row r="686" spans="1:12" x14ac:dyDescent="0.2">
      <c r="A686"/>
      <c r="L686"/>
    </row>
    <row r="687" spans="1:12" x14ac:dyDescent="0.2">
      <c r="A687"/>
      <c r="L687"/>
    </row>
    <row r="688" spans="1:12" x14ac:dyDescent="0.2">
      <c r="A688"/>
      <c r="L688"/>
    </row>
    <row r="689" spans="1:12" x14ac:dyDescent="0.2">
      <c r="A689"/>
      <c r="L689"/>
    </row>
    <row r="690" spans="1:12" x14ac:dyDescent="0.2">
      <c r="A690"/>
      <c r="L690"/>
    </row>
    <row r="691" spans="1:12" x14ac:dyDescent="0.2">
      <c r="A691"/>
      <c r="L691"/>
    </row>
    <row r="692" spans="1:12" x14ac:dyDescent="0.2">
      <c r="A692"/>
      <c r="L692"/>
    </row>
    <row r="693" spans="1:12" x14ac:dyDescent="0.2">
      <c r="A693"/>
      <c r="L693"/>
    </row>
    <row r="694" spans="1:12" x14ac:dyDescent="0.2">
      <c r="A694"/>
      <c r="L694"/>
    </row>
    <row r="695" spans="1:12" x14ac:dyDescent="0.2">
      <c r="A695"/>
      <c r="L695"/>
    </row>
    <row r="696" spans="1:12" x14ac:dyDescent="0.2">
      <c r="A696"/>
      <c r="L696"/>
    </row>
    <row r="697" spans="1:12" x14ac:dyDescent="0.2">
      <c r="A697"/>
      <c r="L697"/>
    </row>
    <row r="698" spans="1:12" x14ac:dyDescent="0.2">
      <c r="A698"/>
      <c r="L698"/>
    </row>
    <row r="699" spans="1:12" x14ac:dyDescent="0.2">
      <c r="A699"/>
      <c r="L699"/>
    </row>
    <row r="700" spans="1:12" x14ac:dyDescent="0.2">
      <c r="A700"/>
      <c r="L700"/>
    </row>
    <row r="701" spans="1:12" x14ac:dyDescent="0.2">
      <c r="A701"/>
      <c r="L701"/>
    </row>
    <row r="702" spans="1:12" x14ac:dyDescent="0.2">
      <c r="A702"/>
      <c r="L702"/>
    </row>
    <row r="703" spans="1:12" x14ac:dyDescent="0.2">
      <c r="A703"/>
      <c r="L703"/>
    </row>
    <row r="704" spans="1:12" x14ac:dyDescent="0.2">
      <c r="A704"/>
      <c r="L704"/>
    </row>
    <row r="705" spans="1:12" x14ac:dyDescent="0.2">
      <c r="A705"/>
      <c r="L705"/>
    </row>
    <row r="706" spans="1:12" x14ac:dyDescent="0.2">
      <c r="A706"/>
      <c r="L706"/>
    </row>
    <row r="707" spans="1:12" x14ac:dyDescent="0.2">
      <c r="A707"/>
      <c r="L707"/>
    </row>
    <row r="708" spans="1:12" x14ac:dyDescent="0.2">
      <c r="A708"/>
      <c r="L708"/>
    </row>
    <row r="709" spans="1:12" x14ac:dyDescent="0.2">
      <c r="A709"/>
      <c r="L709"/>
    </row>
    <row r="710" spans="1:12" x14ac:dyDescent="0.2">
      <c r="A710"/>
      <c r="L710"/>
    </row>
    <row r="711" spans="1:12" x14ac:dyDescent="0.2">
      <c r="A711"/>
      <c r="L711"/>
    </row>
    <row r="712" spans="1:12" x14ac:dyDescent="0.2">
      <c r="A712"/>
      <c r="L712"/>
    </row>
    <row r="713" spans="1:12" x14ac:dyDescent="0.2">
      <c r="A713"/>
      <c r="L713"/>
    </row>
    <row r="714" spans="1:12" x14ac:dyDescent="0.2">
      <c r="A714"/>
      <c r="L714"/>
    </row>
    <row r="715" spans="1:12" x14ac:dyDescent="0.2">
      <c r="A715"/>
      <c r="L715"/>
    </row>
    <row r="716" spans="1:12" x14ac:dyDescent="0.2">
      <c r="A716"/>
      <c r="L716"/>
    </row>
    <row r="717" spans="1:12" x14ac:dyDescent="0.2">
      <c r="A717"/>
      <c r="L717"/>
    </row>
    <row r="718" spans="1:12" x14ac:dyDescent="0.2">
      <c r="A718"/>
      <c r="L718"/>
    </row>
    <row r="719" spans="1:12" x14ac:dyDescent="0.2">
      <c r="A719"/>
      <c r="L719"/>
    </row>
    <row r="720" spans="1:12" x14ac:dyDescent="0.2">
      <c r="A720"/>
      <c r="L720"/>
    </row>
    <row r="721" spans="1:12" x14ac:dyDescent="0.2">
      <c r="A721"/>
      <c r="L721"/>
    </row>
    <row r="722" spans="1:12" x14ac:dyDescent="0.2">
      <c r="A722"/>
      <c r="L722"/>
    </row>
    <row r="723" spans="1:12" x14ac:dyDescent="0.2">
      <c r="A723"/>
      <c r="L723"/>
    </row>
    <row r="724" spans="1:12" x14ac:dyDescent="0.2">
      <c r="A724"/>
      <c r="L724"/>
    </row>
    <row r="725" spans="1:12" x14ac:dyDescent="0.2">
      <c r="A725"/>
      <c r="L725"/>
    </row>
    <row r="726" spans="1:12" x14ac:dyDescent="0.2">
      <c r="A726"/>
      <c r="L726"/>
    </row>
    <row r="727" spans="1:12" x14ac:dyDescent="0.2">
      <c r="A727"/>
      <c r="L727"/>
    </row>
    <row r="728" spans="1:12" x14ac:dyDescent="0.2">
      <c r="A728"/>
      <c r="L728"/>
    </row>
    <row r="729" spans="1:12" x14ac:dyDescent="0.2">
      <c r="A729"/>
      <c r="L729"/>
    </row>
    <row r="730" spans="1:12" x14ac:dyDescent="0.2">
      <c r="A730"/>
      <c r="L730"/>
    </row>
    <row r="731" spans="1:12" x14ac:dyDescent="0.2">
      <c r="A731"/>
      <c r="L731"/>
    </row>
    <row r="732" spans="1:12" x14ac:dyDescent="0.2">
      <c r="A732"/>
      <c r="L732"/>
    </row>
    <row r="733" spans="1:12" x14ac:dyDescent="0.2">
      <c r="A733"/>
      <c r="L733"/>
    </row>
    <row r="734" spans="1:12" x14ac:dyDescent="0.2">
      <c r="A734"/>
      <c r="L734"/>
    </row>
    <row r="735" spans="1:12" x14ac:dyDescent="0.2">
      <c r="A735"/>
      <c r="L735"/>
    </row>
    <row r="736" spans="1:12" x14ac:dyDescent="0.2">
      <c r="A736"/>
      <c r="L736"/>
    </row>
    <row r="737" spans="1:12" x14ac:dyDescent="0.2">
      <c r="A737"/>
      <c r="L737"/>
    </row>
    <row r="738" spans="1:12" x14ac:dyDescent="0.2">
      <c r="A738"/>
      <c r="L738"/>
    </row>
    <row r="739" spans="1:12" x14ac:dyDescent="0.2">
      <c r="A739"/>
      <c r="L739"/>
    </row>
    <row r="740" spans="1:12" x14ac:dyDescent="0.2">
      <c r="A740"/>
      <c r="L740"/>
    </row>
    <row r="741" spans="1:12" x14ac:dyDescent="0.2">
      <c r="A741"/>
      <c r="L741"/>
    </row>
    <row r="742" spans="1:12" x14ac:dyDescent="0.2">
      <c r="A742"/>
      <c r="L742"/>
    </row>
    <row r="743" spans="1:12" x14ac:dyDescent="0.2">
      <c r="A743"/>
      <c r="L743"/>
    </row>
    <row r="744" spans="1:12" x14ac:dyDescent="0.2">
      <c r="A744"/>
      <c r="L744"/>
    </row>
    <row r="745" spans="1:12" x14ac:dyDescent="0.2">
      <c r="A745"/>
      <c r="L745"/>
    </row>
    <row r="746" spans="1:12" x14ac:dyDescent="0.2">
      <c r="A746"/>
      <c r="L746"/>
    </row>
    <row r="747" spans="1:12" x14ac:dyDescent="0.2">
      <c r="A747"/>
      <c r="L747"/>
    </row>
    <row r="748" spans="1:12" x14ac:dyDescent="0.2">
      <c r="A748"/>
      <c r="L748"/>
    </row>
    <row r="749" spans="1:12" x14ac:dyDescent="0.2">
      <c r="A749"/>
      <c r="L749"/>
    </row>
    <row r="750" spans="1:12" x14ac:dyDescent="0.2">
      <c r="A750"/>
      <c r="L750"/>
    </row>
    <row r="751" spans="1:12" x14ac:dyDescent="0.2">
      <c r="A751"/>
      <c r="L751"/>
    </row>
    <row r="752" spans="1:12" x14ac:dyDescent="0.2">
      <c r="A752"/>
      <c r="L752"/>
    </row>
    <row r="753" spans="1:12" x14ac:dyDescent="0.2">
      <c r="A753"/>
      <c r="L753"/>
    </row>
    <row r="754" spans="1:12" x14ac:dyDescent="0.2">
      <c r="A754"/>
      <c r="L754"/>
    </row>
    <row r="755" spans="1:12" x14ac:dyDescent="0.2">
      <c r="A755"/>
      <c r="L755"/>
    </row>
    <row r="756" spans="1:12" x14ac:dyDescent="0.2">
      <c r="A756"/>
      <c r="L756"/>
    </row>
    <row r="757" spans="1:12" x14ac:dyDescent="0.2">
      <c r="A757"/>
      <c r="L757"/>
    </row>
    <row r="758" spans="1:12" x14ac:dyDescent="0.2">
      <c r="A758"/>
      <c r="L758"/>
    </row>
    <row r="759" spans="1:12" x14ac:dyDescent="0.2">
      <c r="A759"/>
      <c r="L759"/>
    </row>
    <row r="760" spans="1:12" x14ac:dyDescent="0.2">
      <c r="A760"/>
      <c r="L760"/>
    </row>
    <row r="761" spans="1:12" x14ac:dyDescent="0.2">
      <c r="A761"/>
      <c r="L761"/>
    </row>
    <row r="762" spans="1:12" x14ac:dyDescent="0.2">
      <c r="A762"/>
      <c r="L762"/>
    </row>
    <row r="763" spans="1:12" x14ac:dyDescent="0.2">
      <c r="A763"/>
      <c r="L763"/>
    </row>
    <row r="764" spans="1:12" x14ac:dyDescent="0.2">
      <c r="A764"/>
      <c r="L764"/>
    </row>
    <row r="765" spans="1:12" x14ac:dyDescent="0.2">
      <c r="A765"/>
      <c r="L765"/>
    </row>
    <row r="766" spans="1:12" x14ac:dyDescent="0.2">
      <c r="A766"/>
      <c r="L766"/>
    </row>
    <row r="767" spans="1:12" x14ac:dyDescent="0.2">
      <c r="A767"/>
      <c r="L767"/>
    </row>
    <row r="768" spans="1:12" x14ac:dyDescent="0.2">
      <c r="A768"/>
      <c r="L768"/>
    </row>
    <row r="769" spans="1:12" x14ac:dyDescent="0.2">
      <c r="A769"/>
      <c r="L769"/>
    </row>
    <row r="770" spans="1:12" x14ac:dyDescent="0.2">
      <c r="A770"/>
      <c r="L770"/>
    </row>
    <row r="771" spans="1:12" x14ac:dyDescent="0.2">
      <c r="A771"/>
      <c r="L771"/>
    </row>
    <row r="772" spans="1:12" x14ac:dyDescent="0.2">
      <c r="A772"/>
      <c r="L772"/>
    </row>
    <row r="773" spans="1:12" x14ac:dyDescent="0.2">
      <c r="A773"/>
      <c r="L773"/>
    </row>
    <row r="774" spans="1:12" x14ac:dyDescent="0.2">
      <c r="A774"/>
      <c r="L774"/>
    </row>
    <row r="775" spans="1:12" x14ac:dyDescent="0.2">
      <c r="A775"/>
      <c r="L775"/>
    </row>
    <row r="776" spans="1:12" x14ac:dyDescent="0.2">
      <c r="A776"/>
      <c r="L776"/>
    </row>
    <row r="777" spans="1:12" x14ac:dyDescent="0.2">
      <c r="A777"/>
      <c r="L777"/>
    </row>
    <row r="778" spans="1:12" x14ac:dyDescent="0.2">
      <c r="A778"/>
      <c r="L778"/>
    </row>
    <row r="779" spans="1:12" x14ac:dyDescent="0.2">
      <c r="A779"/>
      <c r="L779"/>
    </row>
    <row r="780" spans="1:12" x14ac:dyDescent="0.2">
      <c r="A780"/>
      <c r="L780"/>
    </row>
    <row r="781" spans="1:12" x14ac:dyDescent="0.2">
      <c r="A781"/>
      <c r="L781"/>
    </row>
    <row r="782" spans="1:12" x14ac:dyDescent="0.2">
      <c r="A782"/>
      <c r="L782"/>
    </row>
    <row r="783" spans="1:12" x14ac:dyDescent="0.2">
      <c r="A783"/>
      <c r="L783"/>
    </row>
    <row r="784" spans="1:12" x14ac:dyDescent="0.2">
      <c r="A784"/>
      <c r="L784"/>
    </row>
    <row r="785" spans="1:12" x14ac:dyDescent="0.2">
      <c r="A785"/>
      <c r="L785"/>
    </row>
    <row r="786" spans="1:12" x14ac:dyDescent="0.2">
      <c r="A786"/>
      <c r="L786"/>
    </row>
    <row r="787" spans="1:12" x14ac:dyDescent="0.2">
      <c r="A787"/>
      <c r="L787"/>
    </row>
    <row r="788" spans="1:12" x14ac:dyDescent="0.2">
      <c r="A788"/>
      <c r="L788"/>
    </row>
    <row r="789" spans="1:12" x14ac:dyDescent="0.2">
      <c r="A789"/>
      <c r="L789"/>
    </row>
    <row r="790" spans="1:12" x14ac:dyDescent="0.2">
      <c r="A790"/>
      <c r="L790"/>
    </row>
    <row r="791" spans="1:12" x14ac:dyDescent="0.2">
      <c r="A791"/>
      <c r="L791"/>
    </row>
    <row r="792" spans="1:12" x14ac:dyDescent="0.2">
      <c r="A792"/>
      <c r="L792"/>
    </row>
    <row r="793" spans="1:12" x14ac:dyDescent="0.2">
      <c r="A793"/>
      <c r="L793"/>
    </row>
    <row r="794" spans="1:12" x14ac:dyDescent="0.2">
      <c r="A794"/>
      <c r="L794"/>
    </row>
    <row r="795" spans="1:12" x14ac:dyDescent="0.2">
      <c r="A795"/>
      <c r="L795"/>
    </row>
    <row r="796" spans="1:12" x14ac:dyDescent="0.2">
      <c r="A796"/>
      <c r="L796"/>
    </row>
    <row r="797" spans="1:12" x14ac:dyDescent="0.2">
      <c r="A797"/>
      <c r="L797"/>
    </row>
    <row r="798" spans="1:12" x14ac:dyDescent="0.2">
      <c r="A798"/>
      <c r="L798"/>
    </row>
    <row r="799" spans="1:12" x14ac:dyDescent="0.2">
      <c r="A799"/>
      <c r="L799"/>
    </row>
    <row r="800" spans="1:12" x14ac:dyDescent="0.2">
      <c r="A800"/>
      <c r="L800"/>
    </row>
    <row r="801" spans="1:12" x14ac:dyDescent="0.2">
      <c r="A801"/>
      <c r="L801"/>
    </row>
    <row r="802" spans="1:12" x14ac:dyDescent="0.2">
      <c r="A802"/>
      <c r="L802"/>
    </row>
    <row r="803" spans="1:12" x14ac:dyDescent="0.2">
      <c r="A803"/>
      <c r="L803"/>
    </row>
    <row r="804" spans="1:12" x14ac:dyDescent="0.2">
      <c r="A804"/>
      <c r="L804"/>
    </row>
    <row r="805" spans="1:12" x14ac:dyDescent="0.2">
      <c r="A805"/>
      <c r="L805"/>
    </row>
    <row r="806" spans="1:12" x14ac:dyDescent="0.2">
      <c r="A806"/>
      <c r="L806"/>
    </row>
    <row r="807" spans="1:12" x14ac:dyDescent="0.2">
      <c r="A807"/>
      <c r="L807"/>
    </row>
    <row r="808" spans="1:12" x14ac:dyDescent="0.2">
      <c r="A808"/>
      <c r="L808"/>
    </row>
    <row r="809" spans="1:12" x14ac:dyDescent="0.2">
      <c r="A809"/>
      <c r="L809"/>
    </row>
    <row r="810" spans="1:12" x14ac:dyDescent="0.2">
      <c r="A810"/>
      <c r="L810"/>
    </row>
    <row r="811" spans="1:12" x14ac:dyDescent="0.2">
      <c r="A811"/>
      <c r="L811"/>
    </row>
    <row r="812" spans="1:12" x14ac:dyDescent="0.2">
      <c r="A812"/>
      <c r="L812"/>
    </row>
    <row r="813" spans="1:12" x14ac:dyDescent="0.2">
      <c r="A813"/>
      <c r="L813"/>
    </row>
    <row r="814" spans="1:12" x14ac:dyDescent="0.2">
      <c r="A814"/>
      <c r="L814"/>
    </row>
    <row r="815" spans="1:12" x14ac:dyDescent="0.2">
      <c r="A815"/>
      <c r="L815"/>
    </row>
    <row r="816" spans="1:12" x14ac:dyDescent="0.2">
      <c r="A816"/>
      <c r="L816"/>
    </row>
    <row r="817" spans="1:12" x14ac:dyDescent="0.2">
      <c r="A817"/>
      <c r="L817"/>
    </row>
    <row r="818" spans="1:12" x14ac:dyDescent="0.2">
      <c r="A818"/>
      <c r="L818"/>
    </row>
    <row r="819" spans="1:12" x14ac:dyDescent="0.2">
      <c r="A819"/>
      <c r="L819"/>
    </row>
    <row r="820" spans="1:12" x14ac:dyDescent="0.2">
      <c r="A820"/>
      <c r="L820"/>
    </row>
    <row r="821" spans="1:12" x14ac:dyDescent="0.2">
      <c r="A821"/>
      <c r="L821"/>
    </row>
    <row r="822" spans="1:12" x14ac:dyDescent="0.2">
      <c r="A822"/>
      <c r="L822"/>
    </row>
    <row r="823" spans="1:12" x14ac:dyDescent="0.2">
      <c r="A823"/>
      <c r="L823"/>
    </row>
    <row r="824" spans="1:12" x14ac:dyDescent="0.2">
      <c r="A824"/>
      <c r="L824"/>
    </row>
    <row r="825" spans="1:12" x14ac:dyDescent="0.2">
      <c r="A825"/>
      <c r="L825"/>
    </row>
    <row r="826" spans="1:12" x14ac:dyDescent="0.2">
      <c r="A826"/>
      <c r="L826"/>
    </row>
    <row r="827" spans="1:12" x14ac:dyDescent="0.2">
      <c r="A827"/>
      <c r="L827"/>
    </row>
    <row r="828" spans="1:12" x14ac:dyDescent="0.2">
      <c r="A828"/>
      <c r="L828"/>
    </row>
    <row r="829" spans="1:12" x14ac:dyDescent="0.2">
      <c r="A829"/>
      <c r="L829"/>
    </row>
    <row r="830" spans="1:12" x14ac:dyDescent="0.2">
      <c r="A830"/>
      <c r="L830"/>
    </row>
    <row r="831" spans="1:12" x14ac:dyDescent="0.2">
      <c r="A831"/>
      <c r="L831"/>
    </row>
    <row r="832" spans="1:12" x14ac:dyDescent="0.2">
      <c r="A832"/>
      <c r="L832"/>
    </row>
    <row r="833" spans="1:12" x14ac:dyDescent="0.2">
      <c r="A833"/>
      <c r="L833"/>
    </row>
    <row r="834" spans="1:12" x14ac:dyDescent="0.2">
      <c r="A834"/>
      <c r="L834"/>
    </row>
    <row r="835" spans="1:12" x14ac:dyDescent="0.2">
      <c r="A835"/>
      <c r="L835"/>
    </row>
    <row r="836" spans="1:12" x14ac:dyDescent="0.2">
      <c r="A836"/>
      <c r="L836"/>
    </row>
    <row r="837" spans="1:12" x14ac:dyDescent="0.2">
      <c r="A837"/>
      <c r="L837"/>
    </row>
    <row r="838" spans="1:12" x14ac:dyDescent="0.2">
      <c r="A838"/>
      <c r="L838"/>
    </row>
    <row r="839" spans="1:12" x14ac:dyDescent="0.2">
      <c r="A839"/>
      <c r="L839"/>
    </row>
    <row r="840" spans="1:12" x14ac:dyDescent="0.2">
      <c r="A840"/>
      <c r="L840"/>
    </row>
    <row r="841" spans="1:12" x14ac:dyDescent="0.2">
      <c r="A841"/>
      <c r="L841"/>
    </row>
    <row r="842" spans="1:12" x14ac:dyDescent="0.2">
      <c r="A842"/>
      <c r="L842"/>
    </row>
    <row r="843" spans="1:12" x14ac:dyDescent="0.2">
      <c r="A843"/>
      <c r="L843"/>
    </row>
    <row r="844" spans="1:12" x14ac:dyDescent="0.2">
      <c r="A844"/>
      <c r="L844"/>
    </row>
    <row r="845" spans="1:12" x14ac:dyDescent="0.2">
      <c r="A845"/>
      <c r="L845"/>
    </row>
    <row r="846" spans="1:12" x14ac:dyDescent="0.2">
      <c r="A846"/>
      <c r="L846"/>
    </row>
    <row r="847" spans="1:12" x14ac:dyDescent="0.2">
      <c r="A847"/>
      <c r="L847"/>
    </row>
    <row r="848" spans="1:12" x14ac:dyDescent="0.2">
      <c r="A848"/>
      <c r="L848"/>
    </row>
    <row r="849" spans="1:12" x14ac:dyDescent="0.2">
      <c r="A849"/>
      <c r="L849"/>
    </row>
    <row r="850" spans="1:12" x14ac:dyDescent="0.2">
      <c r="A850"/>
      <c r="L850"/>
    </row>
    <row r="851" spans="1:12" x14ac:dyDescent="0.2">
      <c r="A851"/>
      <c r="L851"/>
    </row>
    <row r="852" spans="1:12" x14ac:dyDescent="0.2">
      <c r="A852"/>
      <c r="L852"/>
    </row>
    <row r="853" spans="1:12" x14ac:dyDescent="0.2">
      <c r="A853"/>
      <c r="L853"/>
    </row>
    <row r="854" spans="1:12" x14ac:dyDescent="0.2">
      <c r="A854"/>
      <c r="L854"/>
    </row>
    <row r="855" spans="1:12" x14ac:dyDescent="0.2">
      <c r="A855"/>
      <c r="L855"/>
    </row>
    <row r="856" spans="1:12" x14ac:dyDescent="0.2">
      <c r="A856"/>
      <c r="L856"/>
    </row>
    <row r="857" spans="1:12" x14ac:dyDescent="0.2">
      <c r="A857"/>
      <c r="L857"/>
    </row>
    <row r="858" spans="1:12" x14ac:dyDescent="0.2">
      <c r="A858"/>
      <c r="L858"/>
    </row>
    <row r="859" spans="1:12" x14ac:dyDescent="0.2">
      <c r="A859"/>
      <c r="L859"/>
    </row>
    <row r="860" spans="1:12" x14ac:dyDescent="0.2">
      <c r="A860"/>
      <c r="L860"/>
    </row>
    <row r="861" spans="1:12" x14ac:dyDescent="0.2">
      <c r="A861"/>
      <c r="L861"/>
    </row>
    <row r="862" spans="1:12" x14ac:dyDescent="0.2">
      <c r="A862"/>
      <c r="L862"/>
    </row>
    <row r="863" spans="1:12" x14ac:dyDescent="0.2">
      <c r="A863"/>
      <c r="L863"/>
    </row>
    <row r="864" spans="1:12" x14ac:dyDescent="0.2">
      <c r="A864"/>
      <c r="L864"/>
    </row>
    <row r="865" spans="1:12" x14ac:dyDescent="0.2">
      <c r="A865"/>
      <c r="L865"/>
    </row>
    <row r="866" spans="1:12" x14ac:dyDescent="0.2">
      <c r="A866"/>
      <c r="L866"/>
    </row>
    <row r="867" spans="1:12" x14ac:dyDescent="0.2">
      <c r="A867"/>
      <c r="L867"/>
    </row>
    <row r="868" spans="1:12" x14ac:dyDescent="0.2">
      <c r="A868"/>
      <c r="L868"/>
    </row>
    <row r="869" spans="1:12" x14ac:dyDescent="0.2">
      <c r="A869"/>
      <c r="L869"/>
    </row>
    <row r="870" spans="1:12" x14ac:dyDescent="0.2">
      <c r="A870"/>
      <c r="L870"/>
    </row>
    <row r="871" spans="1:12" x14ac:dyDescent="0.2">
      <c r="A871"/>
      <c r="L871"/>
    </row>
    <row r="872" spans="1:12" x14ac:dyDescent="0.2">
      <c r="A872"/>
      <c r="L872"/>
    </row>
    <row r="873" spans="1:12" x14ac:dyDescent="0.2">
      <c r="A873"/>
      <c r="L873"/>
    </row>
    <row r="874" spans="1:12" x14ac:dyDescent="0.2">
      <c r="A874"/>
      <c r="L874"/>
    </row>
    <row r="875" spans="1:12" x14ac:dyDescent="0.2">
      <c r="A875"/>
      <c r="L875"/>
    </row>
    <row r="876" spans="1:12" x14ac:dyDescent="0.2">
      <c r="A876"/>
      <c r="L876"/>
    </row>
    <row r="877" spans="1:12" x14ac:dyDescent="0.2">
      <c r="A877"/>
      <c r="L877"/>
    </row>
    <row r="878" spans="1:12" x14ac:dyDescent="0.2">
      <c r="A878"/>
      <c r="L878"/>
    </row>
    <row r="879" spans="1:12" x14ac:dyDescent="0.2">
      <c r="A879"/>
      <c r="L879"/>
    </row>
    <row r="880" spans="1:12" x14ac:dyDescent="0.2">
      <c r="A880"/>
      <c r="L880"/>
    </row>
    <row r="881" spans="1:12" x14ac:dyDescent="0.2">
      <c r="A881"/>
      <c r="L881"/>
    </row>
    <row r="882" spans="1:12" x14ac:dyDescent="0.2">
      <c r="A882"/>
      <c r="L882"/>
    </row>
    <row r="883" spans="1:12" x14ac:dyDescent="0.2">
      <c r="A883"/>
      <c r="L883"/>
    </row>
    <row r="884" spans="1:12" x14ac:dyDescent="0.2">
      <c r="A884"/>
      <c r="L884"/>
    </row>
    <row r="885" spans="1:12" x14ac:dyDescent="0.2">
      <c r="A885"/>
      <c r="L885"/>
    </row>
    <row r="886" spans="1:12" x14ac:dyDescent="0.2">
      <c r="A886"/>
      <c r="L886"/>
    </row>
    <row r="887" spans="1:12" x14ac:dyDescent="0.2">
      <c r="A887"/>
      <c r="L887"/>
    </row>
    <row r="888" spans="1:12" x14ac:dyDescent="0.2">
      <c r="A888"/>
      <c r="L888"/>
    </row>
    <row r="889" spans="1:12" x14ac:dyDescent="0.2">
      <c r="A889"/>
      <c r="L889"/>
    </row>
    <row r="890" spans="1:12" x14ac:dyDescent="0.2">
      <c r="A890"/>
      <c r="L890"/>
    </row>
    <row r="891" spans="1:12" x14ac:dyDescent="0.2">
      <c r="A891"/>
      <c r="L891"/>
    </row>
    <row r="892" spans="1:12" x14ac:dyDescent="0.2">
      <c r="A892"/>
      <c r="L892"/>
    </row>
    <row r="893" spans="1:12" x14ac:dyDescent="0.2">
      <c r="A893"/>
      <c r="L893"/>
    </row>
    <row r="894" spans="1:12" x14ac:dyDescent="0.2">
      <c r="A894"/>
      <c r="L894"/>
    </row>
    <row r="895" spans="1:12" x14ac:dyDescent="0.2">
      <c r="A895"/>
      <c r="L895"/>
    </row>
    <row r="896" spans="1:12" x14ac:dyDescent="0.2">
      <c r="A896"/>
      <c r="L896"/>
    </row>
    <row r="897" spans="1:12" x14ac:dyDescent="0.2">
      <c r="A897"/>
      <c r="L897"/>
    </row>
    <row r="898" spans="1:12" x14ac:dyDescent="0.2">
      <c r="A898"/>
      <c r="L898"/>
    </row>
    <row r="899" spans="1:12" x14ac:dyDescent="0.2">
      <c r="A899"/>
      <c r="L899"/>
    </row>
    <row r="900" spans="1:12" x14ac:dyDescent="0.2">
      <c r="A900"/>
      <c r="L900"/>
    </row>
    <row r="901" spans="1:12" x14ac:dyDescent="0.2">
      <c r="A901"/>
      <c r="L901"/>
    </row>
    <row r="902" spans="1:12" x14ac:dyDescent="0.2">
      <c r="A902"/>
      <c r="L902"/>
    </row>
    <row r="903" spans="1:12" x14ac:dyDescent="0.2">
      <c r="A903"/>
      <c r="L903"/>
    </row>
    <row r="904" spans="1:12" x14ac:dyDescent="0.2">
      <c r="A904"/>
      <c r="L904"/>
    </row>
    <row r="905" spans="1:12" x14ac:dyDescent="0.2">
      <c r="A905"/>
      <c r="L905"/>
    </row>
    <row r="906" spans="1:12" x14ac:dyDescent="0.2">
      <c r="A906"/>
      <c r="L906"/>
    </row>
    <row r="907" spans="1:12" x14ac:dyDescent="0.2">
      <c r="A907"/>
      <c r="L907"/>
    </row>
    <row r="908" spans="1:12" x14ac:dyDescent="0.2">
      <c r="A908"/>
      <c r="L908"/>
    </row>
    <row r="909" spans="1:12" x14ac:dyDescent="0.2">
      <c r="A909"/>
      <c r="L909"/>
    </row>
    <row r="910" spans="1:12" x14ac:dyDescent="0.2">
      <c r="A910"/>
      <c r="L910"/>
    </row>
    <row r="911" spans="1:12" x14ac:dyDescent="0.2">
      <c r="A911"/>
      <c r="L911"/>
    </row>
    <row r="912" spans="1:12" x14ac:dyDescent="0.2">
      <c r="A912"/>
      <c r="L912"/>
    </row>
    <row r="913" spans="1:12" x14ac:dyDescent="0.2">
      <c r="A913"/>
      <c r="L913"/>
    </row>
    <row r="914" spans="1:12" x14ac:dyDescent="0.2">
      <c r="A914"/>
      <c r="L914"/>
    </row>
    <row r="915" spans="1:12" x14ac:dyDescent="0.2">
      <c r="A915"/>
      <c r="L915"/>
    </row>
    <row r="916" spans="1:12" x14ac:dyDescent="0.2">
      <c r="A916"/>
      <c r="L916"/>
    </row>
    <row r="917" spans="1:12" x14ac:dyDescent="0.2">
      <c r="A917"/>
      <c r="L917"/>
    </row>
    <row r="918" spans="1:12" x14ac:dyDescent="0.2">
      <c r="A918"/>
      <c r="L918"/>
    </row>
    <row r="919" spans="1:12" x14ac:dyDescent="0.2">
      <c r="A919"/>
      <c r="L919"/>
    </row>
    <row r="920" spans="1:12" x14ac:dyDescent="0.2">
      <c r="A920"/>
      <c r="L920"/>
    </row>
    <row r="921" spans="1:12" x14ac:dyDescent="0.2">
      <c r="A921"/>
      <c r="L921"/>
    </row>
    <row r="922" spans="1:12" x14ac:dyDescent="0.2">
      <c r="A922"/>
      <c r="L922"/>
    </row>
    <row r="923" spans="1:12" x14ac:dyDescent="0.2">
      <c r="A923"/>
      <c r="L923"/>
    </row>
    <row r="924" spans="1:12" x14ac:dyDescent="0.2">
      <c r="A924"/>
      <c r="L924"/>
    </row>
    <row r="925" spans="1:12" x14ac:dyDescent="0.2">
      <c r="A925"/>
      <c r="L925"/>
    </row>
    <row r="926" spans="1:12" x14ac:dyDescent="0.2">
      <c r="A926"/>
      <c r="L926"/>
    </row>
    <row r="927" spans="1:12" x14ac:dyDescent="0.2">
      <c r="A927"/>
      <c r="L927"/>
    </row>
    <row r="928" spans="1:12" x14ac:dyDescent="0.2">
      <c r="A928"/>
      <c r="L928"/>
    </row>
    <row r="929" spans="1:12" x14ac:dyDescent="0.2">
      <c r="A929"/>
      <c r="L929"/>
    </row>
    <row r="930" spans="1:12" x14ac:dyDescent="0.2">
      <c r="A930"/>
      <c r="L930"/>
    </row>
    <row r="931" spans="1:12" x14ac:dyDescent="0.2">
      <c r="A931"/>
      <c r="L931"/>
    </row>
    <row r="932" spans="1:12" x14ac:dyDescent="0.2">
      <c r="A932"/>
      <c r="L932"/>
    </row>
    <row r="933" spans="1:12" x14ac:dyDescent="0.2">
      <c r="A933"/>
      <c r="L933"/>
    </row>
    <row r="934" spans="1:12" x14ac:dyDescent="0.2">
      <c r="A934"/>
      <c r="L934"/>
    </row>
    <row r="935" spans="1:12" x14ac:dyDescent="0.2">
      <c r="A935"/>
      <c r="L935"/>
    </row>
    <row r="936" spans="1:12" x14ac:dyDescent="0.2">
      <c r="A936"/>
      <c r="L936"/>
    </row>
    <row r="937" spans="1:12" x14ac:dyDescent="0.2">
      <c r="A937"/>
      <c r="L937"/>
    </row>
    <row r="938" spans="1:12" x14ac:dyDescent="0.2">
      <c r="A938"/>
      <c r="L938"/>
    </row>
    <row r="939" spans="1:12" x14ac:dyDescent="0.2">
      <c r="A939"/>
      <c r="L939"/>
    </row>
    <row r="940" spans="1:12" x14ac:dyDescent="0.2">
      <c r="A940"/>
      <c r="L940"/>
    </row>
    <row r="941" spans="1:12" x14ac:dyDescent="0.2">
      <c r="A941"/>
      <c r="L941"/>
    </row>
    <row r="942" spans="1:12" x14ac:dyDescent="0.2">
      <c r="A942"/>
      <c r="L942"/>
    </row>
    <row r="943" spans="1:12" x14ac:dyDescent="0.2">
      <c r="A943"/>
      <c r="L943"/>
    </row>
    <row r="944" spans="1:12" x14ac:dyDescent="0.2">
      <c r="A944"/>
      <c r="L944"/>
    </row>
    <row r="945" spans="1:12" x14ac:dyDescent="0.2">
      <c r="A945"/>
      <c r="L945"/>
    </row>
    <row r="946" spans="1:12" x14ac:dyDescent="0.2">
      <c r="A946"/>
      <c r="L946"/>
    </row>
    <row r="947" spans="1:12" x14ac:dyDescent="0.2">
      <c r="A947"/>
      <c r="L947"/>
    </row>
    <row r="948" spans="1:12" x14ac:dyDescent="0.2">
      <c r="A948"/>
      <c r="L948"/>
    </row>
  </sheetData>
  <mergeCells count="20">
    <mergeCell ref="A6:K6"/>
    <mergeCell ref="A1:E1"/>
    <mergeCell ref="B14:D14"/>
    <mergeCell ref="B15:D15"/>
    <mergeCell ref="O1:R1"/>
    <mergeCell ref="A3:C3"/>
    <mergeCell ref="B4:D4"/>
    <mergeCell ref="A5:K5"/>
    <mergeCell ref="A13:K13"/>
    <mergeCell ref="B7:D7"/>
    <mergeCell ref="B8:D8"/>
    <mergeCell ref="B9:D9"/>
    <mergeCell ref="B12:D12"/>
    <mergeCell ref="B10:D10"/>
    <mergeCell ref="B11:D11"/>
    <mergeCell ref="B19:D19"/>
    <mergeCell ref="B20:D20"/>
    <mergeCell ref="B16:D16"/>
    <mergeCell ref="B17:D17"/>
    <mergeCell ref="B18:D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7"/>
  <sheetViews>
    <sheetView zoomScaleNormal="100" workbookViewId="0">
      <selection activeCell="E18" sqref="E18"/>
    </sheetView>
  </sheetViews>
  <sheetFormatPr defaultColWidth="8.7109375" defaultRowHeight="12.75" x14ac:dyDescent="0.2"/>
  <cols>
    <col min="1" max="1" width="9.140625" style="1" customWidth="1"/>
    <col min="2" max="2" width="14.28515625" customWidth="1"/>
    <col min="3" max="3" width="8.5703125" customWidth="1"/>
    <col min="4" max="4" width="27" customWidth="1"/>
    <col min="5" max="5" width="18.140625" customWidth="1"/>
    <col min="6" max="6" width="10.42578125" style="2" customWidth="1"/>
    <col min="7" max="7" width="13" bestFit="1" customWidth="1"/>
    <col min="8" max="8" width="9.85546875" bestFit="1" customWidth="1"/>
    <col min="9" max="9" width="11.42578125" bestFit="1" customWidth="1"/>
    <col min="10" max="10" width="9" bestFit="1" customWidth="1"/>
  </cols>
  <sheetData>
    <row r="1" spans="1:18" ht="54.75" customHeight="1" x14ac:dyDescent="0.2">
      <c r="A1" s="189"/>
      <c r="B1" s="189"/>
      <c r="C1" s="189"/>
      <c r="D1" s="189"/>
    </row>
    <row r="2" spans="1:18" ht="38.25" customHeight="1" x14ac:dyDescent="0.2">
      <c r="A2" s="4"/>
      <c r="B2" s="5"/>
      <c r="C2" s="6"/>
      <c r="D2" s="6"/>
      <c r="E2" s="7"/>
      <c r="F2" s="8"/>
      <c r="G2" s="9"/>
      <c r="H2" s="7"/>
    </row>
    <row r="3" spans="1:18" ht="12" customHeight="1" x14ac:dyDescent="0.2">
      <c r="A3" s="6"/>
      <c r="B3" s="84"/>
      <c r="C3" s="85"/>
      <c r="D3" s="85"/>
      <c r="E3" s="86"/>
      <c r="F3" s="13"/>
      <c r="G3" s="14"/>
      <c r="H3" s="14"/>
      <c r="I3" s="14"/>
    </row>
    <row r="4" spans="1:18" ht="24" customHeight="1" x14ac:dyDescent="0.2">
      <c r="A4" s="16" t="s">
        <v>0</v>
      </c>
      <c r="B4" s="216" t="s">
        <v>332</v>
      </c>
      <c r="C4" s="216"/>
      <c r="D4" s="216"/>
      <c r="E4" s="17" t="s">
        <v>333</v>
      </c>
      <c r="F4" s="17" t="s">
        <v>334</v>
      </c>
      <c r="G4" s="17" t="s">
        <v>335</v>
      </c>
      <c r="H4" s="17" t="s">
        <v>336</v>
      </c>
      <c r="I4" s="17" t="s">
        <v>337</v>
      </c>
      <c r="J4" s="17" t="s">
        <v>338</v>
      </c>
    </row>
    <row r="5" spans="1:18" ht="24" customHeight="1" x14ac:dyDescent="0.2">
      <c r="A5" s="217" t="s">
        <v>339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8" ht="24" customHeight="1" x14ac:dyDescent="0.2">
      <c r="A6" s="22" t="s">
        <v>268</v>
      </c>
      <c r="B6" s="175" t="s">
        <v>342</v>
      </c>
      <c r="C6" s="175"/>
      <c r="D6" s="175"/>
      <c r="E6" s="93">
        <v>26.16</v>
      </c>
      <c r="F6" s="115">
        <f>SUM(E6-0.0904*E6)</f>
        <v>23.795135999999999</v>
      </c>
      <c r="G6" s="116">
        <f>SUM(E6-0.135*E6)</f>
        <v>22.628399999999999</v>
      </c>
      <c r="H6" s="116">
        <f>SUM(E6-0.14*E6)</f>
        <v>22.497599999999998</v>
      </c>
      <c r="I6" s="116">
        <f>SUM(E6-0.15*E6)</f>
        <v>22.236000000000001</v>
      </c>
      <c r="J6" s="117">
        <f>SUM(E6-0.155*E6)</f>
        <v>22.1052</v>
      </c>
    </row>
    <row r="7" spans="1:18" ht="24" customHeight="1" x14ac:dyDescent="0.2">
      <c r="A7" s="22" t="s">
        <v>269</v>
      </c>
      <c r="B7" s="175" t="s">
        <v>343</v>
      </c>
      <c r="C7" s="175"/>
      <c r="D7" s="175"/>
      <c r="E7" s="93">
        <v>0</v>
      </c>
      <c r="F7" s="115"/>
      <c r="G7" s="116"/>
      <c r="H7" s="116"/>
      <c r="I7" s="116"/>
      <c r="J7" s="117"/>
    </row>
    <row r="8" spans="1:18" ht="24" customHeight="1" x14ac:dyDescent="0.2">
      <c r="A8" s="22" t="s">
        <v>284</v>
      </c>
      <c r="B8" s="175" t="s">
        <v>344</v>
      </c>
      <c r="C8" s="175"/>
      <c r="D8" s="175"/>
      <c r="E8" s="93">
        <v>19.71</v>
      </c>
      <c r="F8" s="115">
        <f>SUM(E8-0.0904*E8)</f>
        <v>17.928215999999999</v>
      </c>
      <c r="G8" s="116">
        <f>SUM(E8-0.135*E8)</f>
        <v>17.049150000000001</v>
      </c>
      <c r="H8" s="116">
        <f>SUM(E8-0.14*E8)</f>
        <v>16.950600000000001</v>
      </c>
      <c r="I8" s="116">
        <f>SUM(E8-0.15*E8)</f>
        <v>16.753500000000003</v>
      </c>
      <c r="J8" s="117">
        <f>SUM(E8-0.155*E8)</f>
        <v>16.654949999999999</v>
      </c>
    </row>
    <row r="9" spans="1:18" ht="24" customHeight="1" x14ac:dyDescent="0.2">
      <c r="A9" s="22" t="s">
        <v>373</v>
      </c>
      <c r="B9" s="175" t="s">
        <v>374</v>
      </c>
      <c r="C9" s="175"/>
      <c r="D9" s="175"/>
      <c r="E9" s="93">
        <v>26.75</v>
      </c>
      <c r="F9" s="115"/>
      <c r="G9" s="116"/>
      <c r="H9" s="116"/>
      <c r="I9" s="116"/>
      <c r="J9" s="117"/>
    </row>
    <row r="10" spans="1:18" ht="24" customHeight="1" x14ac:dyDescent="0.2">
      <c r="A10" s="22" t="s">
        <v>270</v>
      </c>
      <c r="B10" s="175" t="s">
        <v>345</v>
      </c>
      <c r="C10" s="175"/>
      <c r="D10" s="175"/>
      <c r="E10" s="93">
        <v>0</v>
      </c>
      <c r="F10" s="118"/>
      <c r="G10" s="119"/>
      <c r="H10" s="119"/>
      <c r="I10" s="119"/>
      <c r="J10" s="108"/>
    </row>
    <row r="11" spans="1:18" ht="24" customHeight="1" x14ac:dyDescent="0.2">
      <c r="A11" s="214" t="s">
        <v>340</v>
      </c>
      <c r="B11" s="215"/>
      <c r="C11" s="215"/>
      <c r="D11" s="215"/>
      <c r="E11" s="215"/>
      <c r="F11" s="215"/>
      <c r="G11" s="215"/>
      <c r="H11" s="215"/>
      <c r="I11" s="215"/>
      <c r="J11" s="215"/>
    </row>
    <row r="12" spans="1:18" ht="24" customHeight="1" x14ac:dyDescent="0.2">
      <c r="A12" s="22" t="s">
        <v>271</v>
      </c>
      <c r="B12" s="175" t="s">
        <v>272</v>
      </c>
      <c r="C12" s="175"/>
      <c r="D12" s="175"/>
      <c r="E12" s="100">
        <v>0</v>
      </c>
      <c r="F12" s="112">
        <f>SUM(E12-0.0904*E12)</f>
        <v>0</v>
      </c>
      <c r="G12" s="113">
        <f>SUM(E12-0.135*E12)</f>
        <v>0</v>
      </c>
      <c r="H12" s="113">
        <f>SUM(E12-0.14*E12)</f>
        <v>0</v>
      </c>
      <c r="I12" s="113">
        <f>SUM(E12-0.15*E12)</f>
        <v>0</v>
      </c>
      <c r="J12" s="88">
        <f>SUM(E12-0.155*E12)</f>
        <v>0</v>
      </c>
    </row>
    <row r="13" spans="1:18" ht="24" customHeight="1" x14ac:dyDescent="0.2">
      <c r="A13" s="22" t="s">
        <v>273</v>
      </c>
      <c r="B13" s="175" t="s">
        <v>274</v>
      </c>
      <c r="C13" s="175"/>
      <c r="D13" s="175"/>
      <c r="E13" s="98">
        <v>0</v>
      </c>
      <c r="F13" s="112">
        <f>SUM(E13-0.0904*E13)</f>
        <v>0</v>
      </c>
      <c r="G13" s="113">
        <f>SUM(E13-0.135*E13)</f>
        <v>0</v>
      </c>
      <c r="H13" s="113">
        <f>SUM(E13-0.14*E13)</f>
        <v>0</v>
      </c>
      <c r="I13" s="113">
        <f>SUM(E13-0.15*E13)</f>
        <v>0</v>
      </c>
      <c r="J13" s="88">
        <f>SUM(E13-0.155*E13)</f>
        <v>0</v>
      </c>
      <c r="K13" s="14"/>
      <c r="L13" s="14"/>
      <c r="M13" s="14"/>
      <c r="N13" s="14"/>
      <c r="O13" s="14"/>
      <c r="P13" s="14"/>
      <c r="Q13" s="14"/>
      <c r="R13" s="14"/>
    </row>
    <row r="14" spans="1:18" ht="24" customHeight="1" x14ac:dyDescent="0.2">
      <c r="A14" s="22" t="s">
        <v>275</v>
      </c>
      <c r="B14" s="175" t="s">
        <v>322</v>
      </c>
      <c r="C14" s="175"/>
      <c r="D14" s="175"/>
      <c r="E14" s="98">
        <v>351.74</v>
      </c>
      <c r="F14" s="112">
        <f>SUM(E14-0.0904*E14)</f>
        <v>319.94270399999999</v>
      </c>
      <c r="G14" s="113">
        <f>SUM(E14-0.135*E14)</f>
        <v>304.25510000000003</v>
      </c>
      <c r="H14" s="113">
        <f>SUM(E14-0.14*E14)</f>
        <v>302.49639999999999</v>
      </c>
      <c r="I14" s="113">
        <f>SUM(E14-0.15*E14)</f>
        <v>298.97899999999998</v>
      </c>
      <c r="J14" s="88">
        <f>SUM(E14-0.155*E14)</f>
        <v>297.22030000000001</v>
      </c>
      <c r="K14" s="25"/>
      <c r="L14" s="25"/>
      <c r="M14" s="25"/>
      <c r="N14" s="25"/>
      <c r="O14" s="25"/>
      <c r="P14" s="25"/>
      <c r="Q14" s="25"/>
      <c r="R14" s="25"/>
    </row>
    <row r="15" spans="1:18" ht="24" customHeight="1" x14ac:dyDescent="0.2">
      <c r="A15" s="22" t="s">
        <v>276</v>
      </c>
      <c r="B15" s="175" t="s">
        <v>321</v>
      </c>
      <c r="C15" s="175"/>
      <c r="D15" s="175"/>
      <c r="E15" s="98">
        <v>662.93</v>
      </c>
      <c r="F15" s="112">
        <f>SUM(E15-0.0904*E15)</f>
        <v>603.00112799999999</v>
      </c>
      <c r="G15" s="113">
        <f>SUM(E15-0.135*E15)</f>
        <v>573.43444999999997</v>
      </c>
      <c r="H15" s="113">
        <f>SUM(E15-0.14*E15)</f>
        <v>570.11979999999994</v>
      </c>
      <c r="I15" s="113">
        <f>SUM(E15-0.15*E15)</f>
        <v>563.4905</v>
      </c>
      <c r="J15" s="88">
        <f>SUM(E15-0.155*E15)</f>
        <v>560.17584999999997</v>
      </c>
      <c r="K15" s="25"/>
      <c r="L15" s="25"/>
      <c r="M15" s="25"/>
      <c r="N15" s="25"/>
      <c r="O15" s="25"/>
      <c r="P15" s="25"/>
      <c r="Q15" s="25"/>
      <c r="R15" s="25"/>
    </row>
    <row r="16" spans="1:18" ht="24" customHeight="1" x14ac:dyDescent="0.2">
      <c r="A16" s="22" t="s">
        <v>277</v>
      </c>
      <c r="B16" s="175" t="s">
        <v>320</v>
      </c>
      <c r="C16" s="175"/>
      <c r="D16" s="175"/>
      <c r="E16" s="98">
        <v>255.53</v>
      </c>
      <c r="F16" s="112">
        <f t="shared" ref="F16:F23" si="0">SUM(E16-0.0904*E16)</f>
        <v>232.43008800000001</v>
      </c>
      <c r="G16" s="113">
        <f t="shared" ref="G16:G23" si="1">SUM(E16-0.135*E16)</f>
        <v>221.03345000000002</v>
      </c>
      <c r="H16" s="113">
        <f t="shared" ref="H16:H23" si="2">SUM(E16-0.14*E16)</f>
        <v>219.75579999999999</v>
      </c>
      <c r="I16" s="113">
        <f t="shared" ref="I16:I23" si="3">SUM(E16-0.15*E16)</f>
        <v>217.20050000000001</v>
      </c>
      <c r="J16" s="88">
        <f t="shared" ref="J16:J23" si="4">SUM(E16-0.155*E16)</f>
        <v>215.92285000000001</v>
      </c>
    </row>
    <row r="17" spans="1:17" ht="24" customHeight="1" x14ac:dyDescent="0.2">
      <c r="A17" s="22" t="s">
        <v>310</v>
      </c>
      <c r="B17" s="175" t="s">
        <v>319</v>
      </c>
      <c r="C17" s="175"/>
      <c r="D17" s="175"/>
      <c r="E17" s="98">
        <v>335.55</v>
      </c>
      <c r="F17" s="112">
        <f t="shared" si="0"/>
        <v>305.21627999999998</v>
      </c>
      <c r="G17" s="113">
        <f t="shared" si="1"/>
        <v>290.25074999999998</v>
      </c>
      <c r="H17" s="113">
        <f t="shared" si="2"/>
        <v>288.57299999999998</v>
      </c>
      <c r="I17" s="113">
        <f t="shared" si="3"/>
        <v>285.21750000000003</v>
      </c>
      <c r="J17" s="88">
        <f t="shared" si="4"/>
        <v>283.53975000000003</v>
      </c>
    </row>
    <row r="18" spans="1:17" ht="24" customHeight="1" x14ac:dyDescent="0.2">
      <c r="A18" s="22" t="s">
        <v>278</v>
      </c>
      <c r="B18" s="175" t="s">
        <v>318</v>
      </c>
      <c r="C18" s="175"/>
      <c r="D18" s="175"/>
      <c r="E18" s="98">
        <v>0</v>
      </c>
      <c r="F18" s="112">
        <f t="shared" si="0"/>
        <v>0</v>
      </c>
      <c r="G18" s="113">
        <f t="shared" si="1"/>
        <v>0</v>
      </c>
      <c r="H18" s="113">
        <f t="shared" si="2"/>
        <v>0</v>
      </c>
      <c r="I18" s="113">
        <f t="shared" si="3"/>
        <v>0</v>
      </c>
      <c r="J18" s="88">
        <f t="shared" si="4"/>
        <v>0</v>
      </c>
    </row>
    <row r="19" spans="1:17" ht="24" customHeight="1" x14ac:dyDescent="0.2">
      <c r="A19" s="22" t="s">
        <v>279</v>
      </c>
      <c r="B19" s="219" t="s">
        <v>313</v>
      </c>
      <c r="C19" s="219"/>
      <c r="D19" s="219"/>
      <c r="E19" s="98">
        <v>215.98</v>
      </c>
      <c r="F19" s="112">
        <f t="shared" si="0"/>
        <v>196.45540799999998</v>
      </c>
      <c r="G19" s="113">
        <f t="shared" si="1"/>
        <v>186.8227</v>
      </c>
      <c r="H19" s="113">
        <f t="shared" si="2"/>
        <v>185.74279999999999</v>
      </c>
      <c r="I19" s="113">
        <f t="shared" si="3"/>
        <v>183.583</v>
      </c>
      <c r="J19" s="88">
        <f t="shared" si="4"/>
        <v>182.50309999999999</v>
      </c>
    </row>
    <row r="20" spans="1:17" ht="24" customHeight="1" x14ac:dyDescent="0.2">
      <c r="A20" s="22" t="s">
        <v>280</v>
      </c>
      <c r="B20" s="219" t="s">
        <v>312</v>
      </c>
      <c r="C20" s="219"/>
      <c r="D20" s="219"/>
      <c r="E20" s="98">
        <v>426.95</v>
      </c>
      <c r="F20" s="112">
        <f t="shared" si="0"/>
        <v>388.35372000000001</v>
      </c>
      <c r="G20" s="113">
        <f t="shared" si="1"/>
        <v>369.31174999999996</v>
      </c>
      <c r="H20" s="113">
        <f t="shared" si="2"/>
        <v>367.17699999999996</v>
      </c>
      <c r="I20" s="113">
        <f t="shared" si="3"/>
        <v>362.90750000000003</v>
      </c>
      <c r="J20" s="88">
        <f t="shared" si="4"/>
        <v>360.77274999999997</v>
      </c>
    </row>
    <row r="21" spans="1:17" ht="24" customHeight="1" x14ac:dyDescent="0.2">
      <c r="A21" s="22" t="s">
        <v>281</v>
      </c>
      <c r="B21" s="219" t="s">
        <v>314</v>
      </c>
      <c r="C21" s="219"/>
      <c r="D21" s="219"/>
      <c r="E21" s="98">
        <v>88.76</v>
      </c>
      <c r="F21" s="112">
        <f t="shared" si="0"/>
        <v>80.736096000000003</v>
      </c>
      <c r="G21" s="113">
        <f t="shared" si="1"/>
        <v>76.7774</v>
      </c>
      <c r="H21" s="113">
        <f t="shared" si="2"/>
        <v>76.333600000000004</v>
      </c>
      <c r="I21" s="113">
        <f t="shared" si="3"/>
        <v>75.445999999999998</v>
      </c>
      <c r="J21" s="88">
        <f t="shared" si="4"/>
        <v>75.002200000000002</v>
      </c>
    </row>
    <row r="22" spans="1:17" ht="24" customHeight="1" x14ac:dyDescent="0.2">
      <c r="A22" s="22" t="s">
        <v>311</v>
      </c>
      <c r="B22" s="219" t="s">
        <v>315</v>
      </c>
      <c r="C22" s="219"/>
      <c r="D22" s="219"/>
      <c r="E22" s="98">
        <v>103.31</v>
      </c>
      <c r="F22" s="112">
        <f t="shared" si="0"/>
        <v>93.970776000000001</v>
      </c>
      <c r="G22" s="113">
        <f t="shared" si="1"/>
        <v>89.363150000000005</v>
      </c>
      <c r="H22" s="113">
        <f t="shared" si="2"/>
        <v>88.846599999999995</v>
      </c>
      <c r="I22" s="113">
        <f t="shared" si="3"/>
        <v>87.813500000000005</v>
      </c>
      <c r="J22" s="88">
        <f t="shared" si="4"/>
        <v>87.29695000000001</v>
      </c>
    </row>
    <row r="23" spans="1:17" ht="24" customHeight="1" x14ac:dyDescent="0.2">
      <c r="A23" s="22" t="s">
        <v>282</v>
      </c>
      <c r="B23" s="219" t="s">
        <v>316</v>
      </c>
      <c r="C23" s="219"/>
      <c r="D23" s="219"/>
      <c r="E23" s="98">
        <v>948.48</v>
      </c>
      <c r="F23" s="112">
        <f t="shared" si="0"/>
        <v>862.73740799999996</v>
      </c>
      <c r="G23" s="113">
        <f t="shared" si="1"/>
        <v>820.43520000000001</v>
      </c>
      <c r="H23" s="113">
        <f t="shared" si="2"/>
        <v>815.69280000000003</v>
      </c>
      <c r="I23" s="113">
        <f t="shared" si="3"/>
        <v>806.20800000000008</v>
      </c>
      <c r="J23" s="88">
        <f t="shared" si="4"/>
        <v>801.46559999999999</v>
      </c>
    </row>
    <row r="24" spans="1:17" ht="24" customHeight="1" x14ac:dyDescent="0.2">
      <c r="A24" s="22" t="s">
        <v>283</v>
      </c>
      <c r="B24" s="175" t="s">
        <v>317</v>
      </c>
      <c r="C24" s="175"/>
      <c r="D24" s="175"/>
      <c r="E24" s="93">
        <v>250</v>
      </c>
      <c r="F24" s="114">
        <v>250</v>
      </c>
      <c r="G24" s="81">
        <v>250</v>
      </c>
      <c r="H24" s="81">
        <v>250</v>
      </c>
      <c r="I24" s="81">
        <v>250</v>
      </c>
      <c r="J24" s="81">
        <v>250</v>
      </c>
      <c r="K24" s="14"/>
      <c r="L24" s="14"/>
      <c r="M24" s="14"/>
      <c r="N24" s="14"/>
      <c r="O24" s="14"/>
      <c r="P24" s="14"/>
      <c r="Q24" s="14"/>
    </row>
    <row r="25" spans="1:17" ht="24" customHeight="1" x14ac:dyDescent="0.2">
      <c r="A25" s="179" t="s">
        <v>341</v>
      </c>
      <c r="B25" s="179"/>
      <c r="C25" s="179"/>
      <c r="D25" s="179"/>
      <c r="E25" s="179"/>
      <c r="F25" s="179"/>
      <c r="G25" s="179"/>
      <c r="H25" s="179"/>
      <c r="I25" s="179"/>
      <c r="J25" s="179"/>
    </row>
    <row r="26" spans="1:17" x14ac:dyDescent="0.2">
      <c r="A26" s="15" t="s">
        <v>0</v>
      </c>
      <c r="B26" s="216" t="s">
        <v>332</v>
      </c>
      <c r="C26" s="216"/>
      <c r="D26" s="216"/>
      <c r="E26" s="17" t="s">
        <v>333</v>
      </c>
      <c r="F26" s="17" t="s">
        <v>334</v>
      </c>
      <c r="G26" s="17" t="s">
        <v>335</v>
      </c>
      <c r="H26" s="17" t="s">
        <v>336</v>
      </c>
      <c r="I26" s="17" t="s">
        <v>337</v>
      </c>
      <c r="J26" s="17" t="s">
        <v>338</v>
      </c>
    </row>
    <row r="27" spans="1:17" ht="24" customHeight="1" x14ac:dyDescent="0.2">
      <c r="A27" s="87">
        <v>220103</v>
      </c>
      <c r="B27" s="171" t="s">
        <v>323</v>
      </c>
      <c r="C27" s="171"/>
      <c r="D27" s="171"/>
      <c r="E27" s="20">
        <v>30.42</v>
      </c>
      <c r="F27" s="20">
        <f>SUM(E27-0.127*E27)</f>
        <v>26.556660000000001</v>
      </c>
      <c r="G27" s="20">
        <f>SUM(E27-0.1878*E27)</f>
        <v>24.707124</v>
      </c>
      <c r="H27" s="20">
        <f>SUM(E27-0.2431*E27)</f>
        <v>23.024898</v>
      </c>
      <c r="I27" s="20">
        <f>SUM(E27-0.2486*E27)</f>
        <v>22.857588</v>
      </c>
      <c r="J27" s="20">
        <f>SUM(E27-0.254*E27)</f>
        <v>22.69332</v>
      </c>
    </row>
    <row r="28" spans="1:17" ht="24" customHeight="1" x14ac:dyDescent="0.2">
      <c r="A28" s="87">
        <v>220106</v>
      </c>
      <c r="B28" s="171" t="s">
        <v>324</v>
      </c>
      <c r="C28" s="171"/>
      <c r="D28" s="171"/>
      <c r="E28" s="93">
        <v>25.7</v>
      </c>
      <c r="F28" s="20">
        <f>SUM(E28-0.127*E28)</f>
        <v>22.4361</v>
      </c>
      <c r="G28" s="20">
        <f>SUM(E28-0.1878*E28)</f>
        <v>20.873539999999998</v>
      </c>
      <c r="H28" s="20">
        <f>SUM(E28-0.2431*E28)</f>
        <v>19.45233</v>
      </c>
      <c r="I28" s="20">
        <f>SUM(E28-0.2486*E28)</f>
        <v>19.310980000000001</v>
      </c>
      <c r="J28" s="20">
        <f>SUM(E28-0.254*E28)</f>
        <v>19.1722</v>
      </c>
    </row>
    <row r="29" spans="1:17" ht="24" customHeight="1" x14ac:dyDescent="0.2">
      <c r="A29" s="87">
        <v>220172</v>
      </c>
      <c r="B29" s="171" t="s">
        <v>325</v>
      </c>
      <c r="C29" s="171"/>
      <c r="D29" s="171"/>
      <c r="E29" s="120">
        <v>56.75</v>
      </c>
      <c r="F29" s="114">
        <f t="shared" ref="F29" si="5">SUM(E29-0.0904*E29)</f>
        <v>51.619799999999998</v>
      </c>
      <c r="G29" s="81">
        <f t="shared" ref="G29" si="6">SUM(E29-0.135*E29)</f>
        <v>49.088749999999997</v>
      </c>
      <c r="H29" s="81">
        <f t="shared" ref="H29" si="7">SUM(E29-0.14*E29)</f>
        <v>48.805</v>
      </c>
      <c r="I29" s="81">
        <f t="shared" ref="I29" si="8">SUM(E29-0.15*E29)</f>
        <v>48.237499999999997</v>
      </c>
      <c r="J29" s="81">
        <f t="shared" ref="J29" si="9">SUM(E29-0.155*E29)</f>
        <v>47.953749999999999</v>
      </c>
    </row>
    <row r="30" spans="1:17" ht="24" customHeight="1" x14ac:dyDescent="0.2">
      <c r="A30" s="87">
        <v>220110</v>
      </c>
      <c r="B30" s="175" t="s">
        <v>326</v>
      </c>
      <c r="C30" s="175"/>
      <c r="D30" s="175"/>
      <c r="E30" s="121">
        <v>38.450000000000003</v>
      </c>
      <c r="F30" s="114">
        <f>SUM(E30-0.127*E30)</f>
        <v>33.566850000000002</v>
      </c>
      <c r="G30" s="81">
        <f>SUM(E30-0.1878*E30)</f>
        <v>31.229090000000003</v>
      </c>
      <c r="H30" s="81">
        <f>SUM(E30-0.2431*E30)</f>
        <v>29.102805000000004</v>
      </c>
      <c r="I30" s="81">
        <f>SUM(E30-0.2486*E30)</f>
        <v>28.891330000000004</v>
      </c>
      <c r="J30" s="81">
        <f>SUM(E30-0.254*E30)</f>
        <v>28.683700000000002</v>
      </c>
    </row>
    <row r="31" spans="1:17" ht="24" customHeight="1" x14ac:dyDescent="0.2">
      <c r="A31" s="87">
        <v>221583</v>
      </c>
      <c r="B31" s="175" t="s">
        <v>328</v>
      </c>
      <c r="C31" s="175"/>
      <c r="D31" s="175"/>
      <c r="E31" s="121">
        <v>127.35</v>
      </c>
      <c r="F31" s="114">
        <f>SUM(E31-0.127*E31)</f>
        <v>111.17654999999999</v>
      </c>
      <c r="G31" s="81">
        <f>SUM(E31-0.1878*E31)</f>
        <v>103.43366999999999</v>
      </c>
      <c r="H31" s="81">
        <f>SUM(E31-0.2431*E31)</f>
        <v>96.391214999999988</v>
      </c>
      <c r="I31" s="81">
        <f>SUM(E31-0.2486*E31)</f>
        <v>95.690789999999993</v>
      </c>
      <c r="J31" s="81">
        <f>SUM(E31-0.254*E31)</f>
        <v>95.003099999999989</v>
      </c>
    </row>
    <row r="32" spans="1:17" ht="24" customHeight="1" x14ac:dyDescent="0.2">
      <c r="A32" s="87">
        <v>220348</v>
      </c>
      <c r="B32" s="175" t="s">
        <v>327</v>
      </c>
      <c r="C32" s="175"/>
      <c r="D32" s="175"/>
      <c r="E32" s="121">
        <v>0</v>
      </c>
      <c r="F32" s="114">
        <f t="shared" ref="F32:F37" si="10">SUM(E32-0.0904*E32)</f>
        <v>0</v>
      </c>
      <c r="G32" s="81">
        <f t="shared" ref="G32:G37" si="11">SUM(E32-0.135*E32)</f>
        <v>0</v>
      </c>
      <c r="H32" s="81">
        <f t="shared" ref="H32:H37" si="12">SUM(E32-0.14*E32)</f>
        <v>0</v>
      </c>
      <c r="I32" s="81">
        <f t="shared" ref="I32:I37" si="13">SUM(E32-0.15*E32)</f>
        <v>0</v>
      </c>
      <c r="J32" s="81">
        <f t="shared" ref="J32:J37" si="14">SUM(E32-0.155*E32)</f>
        <v>0</v>
      </c>
    </row>
    <row r="33" spans="1:10" ht="24" customHeight="1" x14ac:dyDescent="0.2">
      <c r="A33" s="87">
        <v>221070</v>
      </c>
      <c r="B33" s="175" t="s">
        <v>328</v>
      </c>
      <c r="C33" s="175"/>
      <c r="D33" s="175"/>
      <c r="E33" s="121">
        <v>141.77000000000001</v>
      </c>
      <c r="F33" s="114">
        <f t="shared" ref="F33" si="15">SUM(E33-0.0904*E33)</f>
        <v>128.953992</v>
      </c>
      <c r="G33" s="81">
        <f t="shared" ref="G33" si="16">SUM(E33-0.135*E33)</f>
        <v>122.63105000000002</v>
      </c>
      <c r="H33" s="81">
        <f t="shared" ref="H33" si="17">SUM(E33-0.14*E33)</f>
        <v>121.9222</v>
      </c>
      <c r="I33" s="81">
        <f t="shared" ref="I33" si="18">SUM(E33-0.15*E33)</f>
        <v>120.50450000000001</v>
      </c>
      <c r="J33" s="81">
        <f t="shared" ref="J33" si="19">SUM(E33-0.155*E33)</f>
        <v>119.79565000000001</v>
      </c>
    </row>
    <row r="34" spans="1:10" ht="24" customHeight="1" x14ac:dyDescent="0.2">
      <c r="A34" s="87">
        <v>220349</v>
      </c>
      <c r="B34" s="175" t="s">
        <v>328</v>
      </c>
      <c r="C34" s="175"/>
      <c r="D34" s="175"/>
      <c r="E34" s="121">
        <v>91.24</v>
      </c>
      <c r="F34" s="114">
        <f t="shared" si="10"/>
        <v>82.991903999999991</v>
      </c>
      <c r="G34" s="81">
        <f t="shared" si="11"/>
        <v>78.922599999999989</v>
      </c>
      <c r="H34" s="81">
        <f t="shared" si="12"/>
        <v>78.466399999999993</v>
      </c>
      <c r="I34" s="81">
        <f t="shared" si="13"/>
        <v>77.554000000000002</v>
      </c>
      <c r="J34" s="81">
        <f t="shared" si="14"/>
        <v>77.097799999999992</v>
      </c>
    </row>
    <row r="35" spans="1:10" ht="24" customHeight="1" x14ac:dyDescent="0.2">
      <c r="A35" s="87">
        <v>220350</v>
      </c>
      <c r="B35" s="175" t="s">
        <v>329</v>
      </c>
      <c r="C35" s="175"/>
      <c r="D35" s="175"/>
      <c r="E35" s="121">
        <v>0</v>
      </c>
      <c r="F35" s="114">
        <f t="shared" si="10"/>
        <v>0</v>
      </c>
      <c r="G35" s="81">
        <f t="shared" si="11"/>
        <v>0</v>
      </c>
      <c r="H35" s="81">
        <f t="shared" si="12"/>
        <v>0</v>
      </c>
      <c r="I35" s="81">
        <f t="shared" si="13"/>
        <v>0</v>
      </c>
      <c r="J35" s="81">
        <f t="shared" si="14"/>
        <v>0</v>
      </c>
    </row>
    <row r="36" spans="1:10" ht="27.75" customHeight="1" x14ac:dyDescent="0.2">
      <c r="A36" s="89">
        <v>221343</v>
      </c>
      <c r="B36" s="175" t="s">
        <v>330</v>
      </c>
      <c r="C36" s="175"/>
      <c r="D36" s="175"/>
      <c r="E36" s="81">
        <v>84.03</v>
      </c>
      <c r="F36" s="114">
        <f t="shared" si="10"/>
        <v>76.433688000000004</v>
      </c>
      <c r="G36" s="81">
        <f t="shared" si="11"/>
        <v>72.685950000000005</v>
      </c>
      <c r="H36" s="81">
        <f t="shared" si="12"/>
        <v>72.265799999999999</v>
      </c>
      <c r="I36" s="81">
        <f t="shared" si="13"/>
        <v>71.4255</v>
      </c>
      <c r="J36" s="81">
        <f t="shared" si="14"/>
        <v>71.005350000000007</v>
      </c>
    </row>
    <row r="37" spans="1:10" ht="25.5" customHeight="1" x14ac:dyDescent="0.2">
      <c r="A37" s="89">
        <v>221121</v>
      </c>
      <c r="B37" s="175" t="s">
        <v>331</v>
      </c>
      <c r="C37" s="175"/>
      <c r="D37" s="175"/>
      <c r="E37" s="81">
        <v>278.08999999999997</v>
      </c>
      <c r="F37" s="114">
        <f t="shared" si="10"/>
        <v>252.95066399999999</v>
      </c>
      <c r="G37" s="81">
        <f t="shared" si="11"/>
        <v>240.54784999999998</v>
      </c>
      <c r="H37" s="81">
        <f t="shared" si="12"/>
        <v>239.15739999999997</v>
      </c>
      <c r="I37" s="81">
        <f t="shared" si="13"/>
        <v>236.37649999999996</v>
      </c>
      <c r="J37" s="81">
        <f t="shared" si="14"/>
        <v>234.98604999999998</v>
      </c>
    </row>
    <row r="38" spans="1:10" x14ac:dyDescent="0.2">
      <c r="E38" s="83"/>
    </row>
    <row r="39" spans="1:10" x14ac:dyDescent="0.2">
      <c r="E39" s="83"/>
    </row>
    <row r="40" spans="1:10" x14ac:dyDescent="0.2">
      <c r="E40" s="83"/>
    </row>
    <row r="41" spans="1:10" x14ac:dyDescent="0.2">
      <c r="E41" s="83"/>
    </row>
    <row r="42" spans="1:10" x14ac:dyDescent="0.2">
      <c r="E42" s="83"/>
    </row>
    <row r="43" spans="1:10" x14ac:dyDescent="0.2">
      <c r="E43" s="83"/>
    </row>
    <row r="44" spans="1:10" x14ac:dyDescent="0.2">
      <c r="E44" s="83"/>
    </row>
    <row r="45" spans="1:10" x14ac:dyDescent="0.2">
      <c r="E45" s="83"/>
    </row>
    <row r="46" spans="1:10" x14ac:dyDescent="0.2">
      <c r="E46" s="83"/>
    </row>
    <row r="47" spans="1:10" x14ac:dyDescent="0.2">
      <c r="E47" s="83"/>
    </row>
    <row r="48" spans="1:10" x14ac:dyDescent="0.2">
      <c r="E48" s="83"/>
    </row>
    <row r="49" spans="5:5" x14ac:dyDescent="0.2">
      <c r="E49" s="83"/>
    </row>
    <row r="50" spans="5:5" x14ac:dyDescent="0.2">
      <c r="E50" s="83"/>
    </row>
    <row r="51" spans="5:5" x14ac:dyDescent="0.2">
      <c r="E51" s="83"/>
    </row>
    <row r="52" spans="5:5" x14ac:dyDescent="0.2">
      <c r="E52" s="83"/>
    </row>
    <row r="53" spans="5:5" x14ac:dyDescent="0.2">
      <c r="E53" s="83"/>
    </row>
    <row r="54" spans="5:5" x14ac:dyDescent="0.2">
      <c r="E54" s="83"/>
    </row>
    <row r="55" spans="5:5" x14ac:dyDescent="0.2">
      <c r="E55" s="83"/>
    </row>
    <row r="56" spans="5:5" x14ac:dyDescent="0.2">
      <c r="E56" s="83"/>
    </row>
    <row r="57" spans="5:5" x14ac:dyDescent="0.2">
      <c r="E57" s="83"/>
    </row>
    <row r="58" spans="5:5" x14ac:dyDescent="0.2">
      <c r="E58" s="83"/>
    </row>
    <row r="59" spans="5:5" x14ac:dyDescent="0.2">
      <c r="E59" s="83"/>
    </row>
    <row r="60" spans="5:5" x14ac:dyDescent="0.2">
      <c r="E60" s="83"/>
    </row>
    <row r="61" spans="5:5" x14ac:dyDescent="0.2">
      <c r="E61" s="83"/>
    </row>
    <row r="62" spans="5:5" x14ac:dyDescent="0.2">
      <c r="E62" s="83"/>
    </row>
    <row r="63" spans="5:5" x14ac:dyDescent="0.2">
      <c r="E63" s="83"/>
    </row>
    <row r="64" spans="5:5" x14ac:dyDescent="0.2">
      <c r="E64" s="83"/>
    </row>
    <row r="65" spans="5:5" x14ac:dyDescent="0.2">
      <c r="E65" s="83"/>
    </row>
    <row r="66" spans="5:5" x14ac:dyDescent="0.2">
      <c r="E66" s="83"/>
    </row>
    <row r="67" spans="5:5" x14ac:dyDescent="0.2">
      <c r="E67" s="83"/>
    </row>
    <row r="68" spans="5:5" x14ac:dyDescent="0.2">
      <c r="E68" s="83"/>
    </row>
    <row r="69" spans="5:5" x14ac:dyDescent="0.2">
      <c r="E69" s="83"/>
    </row>
    <row r="70" spans="5:5" x14ac:dyDescent="0.2">
      <c r="E70" s="83"/>
    </row>
    <row r="71" spans="5:5" x14ac:dyDescent="0.2">
      <c r="E71" s="83"/>
    </row>
    <row r="72" spans="5:5" x14ac:dyDescent="0.2">
      <c r="E72" s="83"/>
    </row>
    <row r="73" spans="5:5" x14ac:dyDescent="0.2">
      <c r="E73" s="83"/>
    </row>
    <row r="74" spans="5:5" x14ac:dyDescent="0.2">
      <c r="E74" s="83"/>
    </row>
    <row r="75" spans="5:5" x14ac:dyDescent="0.2">
      <c r="E75" s="83"/>
    </row>
    <row r="76" spans="5:5" x14ac:dyDescent="0.2">
      <c r="E76" s="83"/>
    </row>
    <row r="77" spans="5:5" x14ac:dyDescent="0.2">
      <c r="E77" s="83"/>
    </row>
    <row r="78" spans="5:5" x14ac:dyDescent="0.2">
      <c r="E78" s="83"/>
    </row>
    <row r="79" spans="5:5" x14ac:dyDescent="0.2">
      <c r="E79" s="83"/>
    </row>
    <row r="80" spans="5:5" x14ac:dyDescent="0.2">
      <c r="E80" s="83"/>
    </row>
    <row r="81" spans="5:5" x14ac:dyDescent="0.2">
      <c r="E81" s="83"/>
    </row>
    <row r="82" spans="5:5" x14ac:dyDescent="0.2">
      <c r="E82" s="83"/>
    </row>
    <row r="83" spans="5:5" x14ac:dyDescent="0.2">
      <c r="E83" s="83"/>
    </row>
    <row r="84" spans="5:5" x14ac:dyDescent="0.2">
      <c r="E84" s="83"/>
    </row>
    <row r="85" spans="5:5" x14ac:dyDescent="0.2">
      <c r="E85" s="83"/>
    </row>
    <row r="86" spans="5:5" x14ac:dyDescent="0.2">
      <c r="E86" s="83"/>
    </row>
    <row r="87" spans="5:5" x14ac:dyDescent="0.2">
      <c r="E87" s="83"/>
    </row>
    <row r="88" spans="5:5" x14ac:dyDescent="0.2">
      <c r="E88" s="83"/>
    </row>
    <row r="89" spans="5:5" x14ac:dyDescent="0.2">
      <c r="E89" s="83"/>
    </row>
    <row r="90" spans="5:5" x14ac:dyDescent="0.2">
      <c r="E90" s="83"/>
    </row>
    <row r="91" spans="5:5" x14ac:dyDescent="0.2">
      <c r="E91" s="83"/>
    </row>
    <row r="92" spans="5:5" x14ac:dyDescent="0.2">
      <c r="E92" s="83"/>
    </row>
    <row r="93" spans="5:5" x14ac:dyDescent="0.2">
      <c r="E93" s="83"/>
    </row>
    <row r="94" spans="5:5" x14ac:dyDescent="0.2">
      <c r="E94" s="83"/>
    </row>
    <row r="95" spans="5:5" x14ac:dyDescent="0.2">
      <c r="E95" s="83"/>
    </row>
    <row r="96" spans="5:5" x14ac:dyDescent="0.2">
      <c r="E96" s="83"/>
    </row>
    <row r="97" spans="5:5" x14ac:dyDescent="0.2">
      <c r="E97" s="83"/>
    </row>
    <row r="98" spans="5:5" x14ac:dyDescent="0.2">
      <c r="E98" s="83"/>
    </row>
    <row r="99" spans="5:5" x14ac:dyDescent="0.2">
      <c r="E99" s="83"/>
    </row>
    <row r="100" spans="5:5" x14ac:dyDescent="0.2">
      <c r="E100" s="83"/>
    </row>
    <row r="101" spans="5:5" x14ac:dyDescent="0.2">
      <c r="E101" s="83"/>
    </row>
    <row r="102" spans="5:5" x14ac:dyDescent="0.2">
      <c r="E102" s="83"/>
    </row>
    <row r="103" spans="5:5" x14ac:dyDescent="0.2">
      <c r="E103" s="83"/>
    </row>
    <row r="104" spans="5:5" x14ac:dyDescent="0.2">
      <c r="E104" s="83"/>
    </row>
    <row r="105" spans="5:5" x14ac:dyDescent="0.2">
      <c r="E105" s="83"/>
    </row>
    <row r="106" spans="5:5" x14ac:dyDescent="0.2">
      <c r="E106" s="83"/>
    </row>
    <row r="107" spans="5:5" x14ac:dyDescent="0.2">
      <c r="E107" s="83"/>
    </row>
    <row r="108" spans="5:5" x14ac:dyDescent="0.2">
      <c r="E108" s="83"/>
    </row>
    <row r="109" spans="5:5" x14ac:dyDescent="0.2">
      <c r="E109" s="83"/>
    </row>
    <row r="110" spans="5:5" x14ac:dyDescent="0.2">
      <c r="E110" s="83"/>
    </row>
    <row r="111" spans="5:5" x14ac:dyDescent="0.2">
      <c r="E111" s="83"/>
    </row>
    <row r="112" spans="5:5" x14ac:dyDescent="0.2">
      <c r="E112" s="83"/>
    </row>
    <row r="113" spans="5:5" x14ac:dyDescent="0.2">
      <c r="E113" s="83"/>
    </row>
    <row r="114" spans="5:5" x14ac:dyDescent="0.2">
      <c r="E114" s="83"/>
    </row>
    <row r="115" spans="5:5" x14ac:dyDescent="0.2">
      <c r="E115" s="83"/>
    </row>
    <row r="116" spans="5:5" x14ac:dyDescent="0.2">
      <c r="E116" s="83"/>
    </row>
    <row r="117" spans="5:5" x14ac:dyDescent="0.2">
      <c r="E117" s="83"/>
    </row>
    <row r="118" spans="5:5" x14ac:dyDescent="0.2">
      <c r="E118" s="83"/>
    </row>
    <row r="119" spans="5:5" x14ac:dyDescent="0.2">
      <c r="E119" s="83"/>
    </row>
    <row r="120" spans="5:5" x14ac:dyDescent="0.2">
      <c r="E120" s="83"/>
    </row>
    <row r="121" spans="5:5" x14ac:dyDescent="0.2">
      <c r="E121" s="83"/>
    </row>
    <row r="122" spans="5:5" x14ac:dyDescent="0.2">
      <c r="E122" s="83"/>
    </row>
    <row r="123" spans="5:5" x14ac:dyDescent="0.2">
      <c r="E123" s="83"/>
    </row>
    <row r="124" spans="5:5" x14ac:dyDescent="0.2">
      <c r="E124" s="83"/>
    </row>
    <row r="125" spans="5:5" x14ac:dyDescent="0.2">
      <c r="E125" s="83"/>
    </row>
    <row r="126" spans="5:5" x14ac:dyDescent="0.2">
      <c r="E126" s="83"/>
    </row>
    <row r="127" spans="5:5" x14ac:dyDescent="0.2">
      <c r="E127" s="83"/>
    </row>
    <row r="128" spans="5:5" x14ac:dyDescent="0.2">
      <c r="E128" s="83"/>
    </row>
    <row r="129" spans="5:5" x14ac:dyDescent="0.2">
      <c r="E129" s="83"/>
    </row>
    <row r="130" spans="5:5" x14ac:dyDescent="0.2">
      <c r="E130" s="83"/>
    </row>
    <row r="131" spans="5:5" x14ac:dyDescent="0.2">
      <c r="E131" s="83"/>
    </row>
    <row r="132" spans="5:5" x14ac:dyDescent="0.2">
      <c r="E132" s="83"/>
    </row>
    <row r="133" spans="5:5" x14ac:dyDescent="0.2">
      <c r="E133" s="83"/>
    </row>
    <row r="134" spans="5:5" x14ac:dyDescent="0.2">
      <c r="E134" s="83"/>
    </row>
    <row r="135" spans="5:5" x14ac:dyDescent="0.2">
      <c r="E135" s="83"/>
    </row>
    <row r="136" spans="5:5" x14ac:dyDescent="0.2">
      <c r="E136" s="83"/>
    </row>
    <row r="137" spans="5:5" x14ac:dyDescent="0.2">
      <c r="E137" s="83"/>
    </row>
    <row r="138" spans="5:5" x14ac:dyDescent="0.2">
      <c r="E138" s="83"/>
    </row>
    <row r="139" spans="5:5" x14ac:dyDescent="0.2">
      <c r="E139" s="83"/>
    </row>
    <row r="140" spans="5:5" x14ac:dyDescent="0.2">
      <c r="E140" s="83"/>
    </row>
    <row r="141" spans="5:5" x14ac:dyDescent="0.2">
      <c r="E141" s="83"/>
    </row>
    <row r="142" spans="5:5" x14ac:dyDescent="0.2">
      <c r="E142" s="83"/>
    </row>
    <row r="143" spans="5:5" x14ac:dyDescent="0.2">
      <c r="E143" s="83"/>
    </row>
    <row r="144" spans="5:5" x14ac:dyDescent="0.2">
      <c r="E144" s="83"/>
    </row>
    <row r="145" spans="5:5" x14ac:dyDescent="0.2">
      <c r="E145" s="83"/>
    </row>
    <row r="146" spans="5:5" x14ac:dyDescent="0.2">
      <c r="E146" s="83"/>
    </row>
    <row r="147" spans="5:5" x14ac:dyDescent="0.2">
      <c r="E147" s="83"/>
    </row>
    <row r="148" spans="5:5" x14ac:dyDescent="0.2">
      <c r="E148" s="83"/>
    </row>
    <row r="149" spans="5:5" x14ac:dyDescent="0.2">
      <c r="E149" s="83"/>
    </row>
    <row r="150" spans="5:5" x14ac:dyDescent="0.2">
      <c r="E150" s="83"/>
    </row>
    <row r="151" spans="5:5" x14ac:dyDescent="0.2">
      <c r="E151" s="83"/>
    </row>
    <row r="152" spans="5:5" x14ac:dyDescent="0.2">
      <c r="E152" s="83"/>
    </row>
    <row r="153" spans="5:5" x14ac:dyDescent="0.2">
      <c r="E153" s="83"/>
    </row>
    <row r="154" spans="5:5" x14ac:dyDescent="0.2">
      <c r="E154" s="83"/>
    </row>
    <row r="155" spans="5:5" x14ac:dyDescent="0.2">
      <c r="E155" s="83"/>
    </row>
    <row r="156" spans="5:5" x14ac:dyDescent="0.2">
      <c r="E156" s="83"/>
    </row>
    <row r="157" spans="5:5" x14ac:dyDescent="0.2">
      <c r="E157" s="83"/>
    </row>
    <row r="158" spans="5:5" x14ac:dyDescent="0.2">
      <c r="E158" s="83"/>
    </row>
    <row r="159" spans="5:5" x14ac:dyDescent="0.2">
      <c r="E159" s="83"/>
    </row>
    <row r="160" spans="5:5" x14ac:dyDescent="0.2">
      <c r="E160" s="83"/>
    </row>
    <row r="161" spans="5:5" x14ac:dyDescent="0.2">
      <c r="E161" s="83"/>
    </row>
    <row r="162" spans="5:5" x14ac:dyDescent="0.2">
      <c r="E162" s="83"/>
    </row>
    <row r="163" spans="5:5" x14ac:dyDescent="0.2">
      <c r="E163" s="83"/>
    </row>
    <row r="164" spans="5:5" x14ac:dyDescent="0.2">
      <c r="E164" s="83"/>
    </row>
    <row r="165" spans="5:5" x14ac:dyDescent="0.2">
      <c r="E165" s="83"/>
    </row>
    <row r="166" spans="5:5" x14ac:dyDescent="0.2">
      <c r="E166" s="83"/>
    </row>
    <row r="167" spans="5:5" x14ac:dyDescent="0.2">
      <c r="E167" s="83"/>
    </row>
    <row r="168" spans="5:5" x14ac:dyDescent="0.2">
      <c r="E168" s="83"/>
    </row>
    <row r="169" spans="5:5" x14ac:dyDescent="0.2">
      <c r="E169" s="83"/>
    </row>
    <row r="170" spans="5:5" x14ac:dyDescent="0.2">
      <c r="E170" s="83"/>
    </row>
    <row r="171" spans="5:5" x14ac:dyDescent="0.2">
      <c r="E171" s="83"/>
    </row>
    <row r="172" spans="5:5" x14ac:dyDescent="0.2">
      <c r="E172" s="83"/>
    </row>
    <row r="173" spans="5:5" x14ac:dyDescent="0.2">
      <c r="E173" s="83"/>
    </row>
    <row r="174" spans="5:5" x14ac:dyDescent="0.2">
      <c r="E174" s="83"/>
    </row>
    <row r="175" spans="5:5" x14ac:dyDescent="0.2">
      <c r="E175" s="83"/>
    </row>
    <row r="176" spans="5:5" x14ac:dyDescent="0.2">
      <c r="E176" s="83"/>
    </row>
    <row r="177" spans="5:5" x14ac:dyDescent="0.2">
      <c r="E177" s="83"/>
    </row>
    <row r="178" spans="5:5" x14ac:dyDescent="0.2">
      <c r="E178" s="83"/>
    </row>
    <row r="179" spans="5:5" x14ac:dyDescent="0.2">
      <c r="E179" s="83"/>
    </row>
    <row r="180" spans="5:5" x14ac:dyDescent="0.2">
      <c r="E180" s="83"/>
    </row>
    <row r="181" spans="5:5" x14ac:dyDescent="0.2">
      <c r="E181" s="83"/>
    </row>
    <row r="182" spans="5:5" x14ac:dyDescent="0.2">
      <c r="E182" s="83"/>
    </row>
    <row r="183" spans="5:5" x14ac:dyDescent="0.2">
      <c r="E183" s="83"/>
    </row>
    <row r="184" spans="5:5" x14ac:dyDescent="0.2">
      <c r="E184" s="83"/>
    </row>
    <row r="185" spans="5:5" x14ac:dyDescent="0.2">
      <c r="E185" s="83"/>
    </row>
    <row r="186" spans="5:5" x14ac:dyDescent="0.2">
      <c r="E186" s="83"/>
    </row>
    <row r="187" spans="5:5" x14ac:dyDescent="0.2">
      <c r="E187" s="83"/>
    </row>
    <row r="188" spans="5:5" x14ac:dyDescent="0.2">
      <c r="E188" s="83"/>
    </row>
    <row r="189" spans="5:5" x14ac:dyDescent="0.2">
      <c r="E189" s="83"/>
    </row>
    <row r="190" spans="5:5" x14ac:dyDescent="0.2">
      <c r="E190" s="83"/>
    </row>
    <row r="191" spans="5:5" x14ac:dyDescent="0.2">
      <c r="E191" s="83"/>
    </row>
    <row r="192" spans="5:5" x14ac:dyDescent="0.2">
      <c r="E192" s="83"/>
    </row>
    <row r="193" spans="5:5" x14ac:dyDescent="0.2">
      <c r="E193" s="83"/>
    </row>
    <row r="194" spans="5:5" x14ac:dyDescent="0.2">
      <c r="E194" s="83"/>
    </row>
    <row r="195" spans="5:5" x14ac:dyDescent="0.2">
      <c r="E195" s="83"/>
    </row>
    <row r="196" spans="5:5" x14ac:dyDescent="0.2">
      <c r="E196" s="83"/>
    </row>
    <row r="197" spans="5:5" x14ac:dyDescent="0.2">
      <c r="E197" s="83"/>
    </row>
    <row r="198" spans="5:5" x14ac:dyDescent="0.2">
      <c r="E198" s="83"/>
    </row>
    <row r="199" spans="5:5" x14ac:dyDescent="0.2">
      <c r="E199" s="83"/>
    </row>
    <row r="200" spans="5:5" x14ac:dyDescent="0.2">
      <c r="E200" s="83"/>
    </row>
    <row r="201" spans="5:5" x14ac:dyDescent="0.2">
      <c r="E201" s="83"/>
    </row>
    <row r="202" spans="5:5" x14ac:dyDescent="0.2">
      <c r="E202" s="83"/>
    </row>
    <row r="203" spans="5:5" x14ac:dyDescent="0.2">
      <c r="E203" s="83"/>
    </row>
    <row r="204" spans="5:5" x14ac:dyDescent="0.2">
      <c r="E204" s="83"/>
    </row>
    <row r="205" spans="5:5" x14ac:dyDescent="0.2">
      <c r="E205" s="83"/>
    </row>
    <row r="206" spans="5:5" x14ac:dyDescent="0.2">
      <c r="E206" s="83"/>
    </row>
    <row r="207" spans="5:5" x14ac:dyDescent="0.2">
      <c r="E207" s="83"/>
    </row>
    <row r="208" spans="5:5" x14ac:dyDescent="0.2">
      <c r="E208" s="83"/>
    </row>
    <row r="209" spans="5:5" x14ac:dyDescent="0.2">
      <c r="E209" s="83"/>
    </row>
    <row r="210" spans="5:5" x14ac:dyDescent="0.2">
      <c r="E210" s="83"/>
    </row>
    <row r="211" spans="5:5" x14ac:dyDescent="0.2">
      <c r="E211" s="83"/>
    </row>
    <row r="212" spans="5:5" x14ac:dyDescent="0.2">
      <c r="E212" s="83"/>
    </row>
    <row r="213" spans="5:5" x14ac:dyDescent="0.2">
      <c r="E213" s="83"/>
    </row>
    <row r="214" spans="5:5" x14ac:dyDescent="0.2">
      <c r="E214" s="83"/>
    </row>
    <row r="215" spans="5:5" x14ac:dyDescent="0.2">
      <c r="E215" s="83"/>
    </row>
    <row r="216" spans="5:5" x14ac:dyDescent="0.2">
      <c r="E216" s="83"/>
    </row>
    <row r="217" spans="5:5" x14ac:dyDescent="0.2">
      <c r="E217" s="83"/>
    </row>
  </sheetData>
  <mergeCells count="35">
    <mergeCell ref="B23:D23"/>
    <mergeCell ref="B24:D24"/>
    <mergeCell ref="B19:D19"/>
    <mergeCell ref="B17:D17"/>
    <mergeCell ref="B37:D37"/>
    <mergeCell ref="B36:D36"/>
    <mergeCell ref="B33:D33"/>
    <mergeCell ref="B8:D8"/>
    <mergeCell ref="B30:D30"/>
    <mergeCell ref="B32:D32"/>
    <mergeCell ref="B34:D34"/>
    <mergeCell ref="B35:D35"/>
    <mergeCell ref="A25:J25"/>
    <mergeCell ref="B26:D26"/>
    <mergeCell ref="B27:D27"/>
    <mergeCell ref="B28:D28"/>
    <mergeCell ref="B29:D29"/>
    <mergeCell ref="B20:D20"/>
    <mergeCell ref="B21:D21"/>
    <mergeCell ref="B9:D9"/>
    <mergeCell ref="B31:D31"/>
    <mergeCell ref="B22:D22"/>
    <mergeCell ref="B10:D10"/>
    <mergeCell ref="A1:D1"/>
    <mergeCell ref="B4:D4"/>
    <mergeCell ref="B6:D6"/>
    <mergeCell ref="B7:D7"/>
    <mergeCell ref="A5:J5"/>
    <mergeCell ref="B16:D16"/>
    <mergeCell ref="B18:D18"/>
    <mergeCell ref="B12:D12"/>
    <mergeCell ref="B13:D13"/>
    <mergeCell ref="A11:J11"/>
    <mergeCell ref="B14:D14"/>
    <mergeCell ref="B15:D15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СПЕЦОДЯГ</vt:lpstr>
      <vt:lpstr>МЕДОДЯГ</vt:lpstr>
      <vt:lpstr>СУПУТНІ</vt:lpstr>
      <vt:lpstr>СПЕЦОДЯГ!Область_печати</vt:lpstr>
    </vt:vector>
  </TitlesOfParts>
  <Company>Местпром ЛТД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Юра</dc:creator>
  <cp:lastModifiedBy>Boss</cp:lastModifiedBy>
  <cp:revision>4</cp:revision>
  <cp:lastPrinted>2021-05-20T07:57:40Z</cp:lastPrinted>
  <dcterms:created xsi:type="dcterms:W3CDTF">2003-10-25T09:33:54Z</dcterms:created>
  <dcterms:modified xsi:type="dcterms:W3CDTF">2025-10-15T06:07:41Z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Местпром ЛТД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