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4E4B708-BBCD-4EAD-805C-38258FFA25AA}" xr6:coauthVersionLast="45" xr6:coauthVersionMax="45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ПРАЙС-ЛИСТ БЕЗ ПДВ" sheetId="1" r:id="rId1"/>
    <sheet name="ПРАЙС-ЛИСТ з ПДВ" sheetId="2" r:id="rId2"/>
  </sheets>
  <definedNames>
    <definedName name="_xlnm.Print_Area" localSheetId="0">'ПРАЙС-ЛИСТ БЕЗ ПДВ'!$B$1:$I$505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3" i="1" l="1"/>
  <c r="I123" i="1" s="1"/>
  <c r="J123" i="1"/>
  <c r="K123" i="1"/>
  <c r="L123" i="1"/>
  <c r="M123" i="1"/>
  <c r="H123" i="2"/>
  <c r="J123" i="2" s="1"/>
  <c r="I123" i="2"/>
  <c r="L123" i="2"/>
  <c r="M123" i="2"/>
  <c r="K123" i="2" l="1"/>
  <c r="H251" i="1"/>
  <c r="K251" i="1" s="1"/>
  <c r="I251" i="1"/>
  <c r="J251" i="1"/>
  <c r="L251" i="1"/>
  <c r="M251" i="1"/>
  <c r="H251" i="2"/>
  <c r="J251" i="2" s="1"/>
  <c r="I251" i="2"/>
  <c r="L251" i="2"/>
  <c r="M251" i="2"/>
  <c r="K251" i="2" l="1"/>
  <c r="I465" i="1"/>
  <c r="J465" i="1"/>
  <c r="K465" i="1"/>
  <c r="L465" i="1"/>
  <c r="M465" i="1"/>
  <c r="I466" i="2"/>
  <c r="J466" i="2"/>
  <c r="K466" i="2"/>
  <c r="L466" i="2"/>
  <c r="M466" i="2"/>
  <c r="H283" i="1" l="1"/>
  <c r="H238" i="1"/>
  <c r="H283" i="2"/>
  <c r="H238" i="2"/>
  <c r="I375" i="1" l="1"/>
  <c r="J375" i="1"/>
  <c r="K375" i="1"/>
  <c r="L375" i="1"/>
  <c r="M375" i="1"/>
  <c r="I376" i="1"/>
  <c r="J376" i="1"/>
  <c r="K376" i="1"/>
  <c r="L376" i="1"/>
  <c r="M376" i="1"/>
  <c r="I377" i="1"/>
  <c r="J377" i="1"/>
  <c r="K377" i="1"/>
  <c r="L377" i="1"/>
  <c r="M377" i="1"/>
  <c r="I356" i="1"/>
  <c r="J356" i="1"/>
  <c r="K356" i="1"/>
  <c r="L356" i="1"/>
  <c r="M356" i="1"/>
  <c r="I357" i="1"/>
  <c r="J357" i="1"/>
  <c r="K357" i="1"/>
  <c r="L357" i="1"/>
  <c r="M357" i="1"/>
  <c r="I355" i="1"/>
  <c r="J355" i="1"/>
  <c r="K355" i="1"/>
  <c r="L355" i="1"/>
  <c r="M355" i="1"/>
  <c r="I356" i="2"/>
  <c r="J356" i="2"/>
  <c r="K356" i="2"/>
  <c r="L356" i="2"/>
  <c r="M356" i="2"/>
  <c r="I357" i="2"/>
  <c r="J357" i="2"/>
  <c r="K357" i="2"/>
  <c r="L357" i="2"/>
  <c r="M357" i="2"/>
  <c r="I355" i="2"/>
  <c r="J355" i="2"/>
  <c r="K355" i="2"/>
  <c r="L355" i="2"/>
  <c r="M355" i="2"/>
  <c r="I375" i="2"/>
  <c r="J375" i="2"/>
  <c r="K375" i="2"/>
  <c r="L375" i="2"/>
  <c r="M375" i="2"/>
  <c r="I376" i="2"/>
  <c r="J376" i="2"/>
  <c r="K376" i="2"/>
  <c r="L376" i="2"/>
  <c r="M376" i="2"/>
  <c r="I377" i="2"/>
  <c r="J377" i="2"/>
  <c r="K377" i="2"/>
  <c r="L377" i="2"/>
  <c r="M377" i="2"/>
  <c r="H122" i="1" l="1"/>
  <c r="H122" i="2"/>
  <c r="H330" i="1" l="1"/>
  <c r="I330" i="1" s="1"/>
  <c r="J330" i="1"/>
  <c r="H330" i="2"/>
  <c r="I330" i="2" s="1"/>
  <c r="L330" i="1" l="1"/>
  <c r="L330" i="2"/>
  <c r="K330" i="2"/>
  <c r="J330" i="2"/>
  <c r="M330" i="2"/>
  <c r="M330" i="1"/>
  <c r="K330" i="1"/>
  <c r="I501" i="1"/>
  <c r="J501" i="1"/>
  <c r="K501" i="1"/>
  <c r="L501" i="1"/>
  <c r="M501" i="1"/>
  <c r="I500" i="1"/>
  <c r="J500" i="1"/>
  <c r="K500" i="1"/>
  <c r="L500" i="1"/>
  <c r="M500" i="1"/>
  <c r="I481" i="1"/>
  <c r="J481" i="1"/>
  <c r="K481" i="1"/>
  <c r="L481" i="1"/>
  <c r="M481" i="1"/>
  <c r="I482" i="1"/>
  <c r="J482" i="1"/>
  <c r="K482" i="1"/>
  <c r="L482" i="1"/>
  <c r="M482" i="1"/>
  <c r="I480" i="1"/>
  <c r="J480" i="1"/>
  <c r="K480" i="1"/>
  <c r="L480" i="1"/>
  <c r="M480" i="1"/>
  <c r="I502" i="2"/>
  <c r="J502" i="2"/>
  <c r="K502" i="2"/>
  <c r="L502" i="2"/>
  <c r="M502" i="2"/>
  <c r="I501" i="2"/>
  <c r="J501" i="2"/>
  <c r="K501" i="2"/>
  <c r="L501" i="2"/>
  <c r="M501" i="2"/>
  <c r="I482" i="2"/>
  <c r="J482" i="2"/>
  <c r="K482" i="2"/>
  <c r="L482" i="2"/>
  <c r="M482" i="2"/>
  <c r="I483" i="2"/>
  <c r="J483" i="2"/>
  <c r="K483" i="2"/>
  <c r="L483" i="2"/>
  <c r="M483" i="2"/>
  <c r="I481" i="2"/>
  <c r="J481" i="2"/>
  <c r="K481" i="2"/>
  <c r="L481" i="2"/>
  <c r="M481" i="2"/>
  <c r="H278" i="1" l="1"/>
  <c r="K278" i="1" s="1"/>
  <c r="I278" i="1"/>
  <c r="M278" i="1"/>
  <c r="H332" i="1"/>
  <c r="I332" i="1" s="1"/>
  <c r="H278" i="2"/>
  <c r="K278" i="2" s="1"/>
  <c r="H332" i="2"/>
  <c r="I332" i="2" s="1"/>
  <c r="L278" i="1" l="1"/>
  <c r="L332" i="1"/>
  <c r="J278" i="1"/>
  <c r="L278" i="2"/>
  <c r="L332" i="2"/>
  <c r="J278" i="2"/>
  <c r="M278" i="2"/>
  <c r="I278" i="2"/>
  <c r="K332" i="2"/>
  <c r="K332" i="1"/>
  <c r="J332" i="2"/>
  <c r="J332" i="1"/>
  <c r="M332" i="2"/>
  <c r="M332" i="1"/>
  <c r="H243" i="1"/>
  <c r="H24" i="1"/>
  <c r="H24" i="2"/>
  <c r="I283" i="1" l="1"/>
  <c r="J283" i="1"/>
  <c r="K283" i="1"/>
  <c r="L283" i="1"/>
  <c r="M283" i="1"/>
  <c r="I238" i="1"/>
  <c r="J238" i="1"/>
  <c r="K238" i="1"/>
  <c r="L238" i="1"/>
  <c r="M238" i="1"/>
  <c r="I283" i="2"/>
  <c r="J283" i="2"/>
  <c r="K283" i="2"/>
  <c r="L283" i="2"/>
  <c r="M283" i="2"/>
  <c r="I238" i="2"/>
  <c r="J238" i="2"/>
  <c r="K238" i="2"/>
  <c r="L238" i="2"/>
  <c r="M238" i="2"/>
  <c r="H128" i="1" l="1"/>
  <c r="I464" i="1" l="1"/>
  <c r="J464" i="1"/>
  <c r="K464" i="1"/>
  <c r="L464" i="1"/>
  <c r="M464" i="1"/>
  <c r="I465" i="2"/>
  <c r="J465" i="2"/>
  <c r="K465" i="2"/>
  <c r="L465" i="2"/>
  <c r="M465" i="2"/>
  <c r="H316" i="1" l="1"/>
  <c r="I316" i="1" s="1"/>
  <c r="I128" i="1"/>
  <c r="J128" i="1"/>
  <c r="K128" i="1"/>
  <c r="L128" i="1"/>
  <c r="M128" i="1"/>
  <c r="H25" i="1"/>
  <c r="J25" i="1" s="1"/>
  <c r="H316" i="2"/>
  <c r="I316" i="2" s="1"/>
  <c r="H128" i="2"/>
  <c r="J128" i="2" s="1"/>
  <c r="H25" i="2"/>
  <c r="J25" i="2" s="1"/>
  <c r="L316" i="1" l="1"/>
  <c r="J316" i="1"/>
  <c r="L316" i="2"/>
  <c r="K25" i="2"/>
  <c r="K128" i="2"/>
  <c r="M25" i="2"/>
  <c r="I25" i="2"/>
  <c r="M128" i="2"/>
  <c r="I128" i="2"/>
  <c r="J316" i="2"/>
  <c r="M25" i="1"/>
  <c r="I25" i="1"/>
  <c r="M316" i="1"/>
  <c r="K316" i="1"/>
  <c r="K25" i="1"/>
  <c r="L25" i="1"/>
  <c r="L25" i="2"/>
  <c r="L128" i="2"/>
  <c r="M316" i="2"/>
  <c r="K316" i="2"/>
  <c r="H243" i="2"/>
  <c r="I463" i="1" l="1"/>
  <c r="J463" i="1"/>
  <c r="K463" i="1"/>
  <c r="L463" i="1"/>
  <c r="M463" i="1"/>
  <c r="I209" i="1"/>
  <c r="J209" i="1"/>
  <c r="K209" i="1"/>
  <c r="L209" i="1"/>
  <c r="M209" i="1"/>
  <c r="I464" i="2"/>
  <c r="J464" i="2"/>
  <c r="K464" i="2"/>
  <c r="L464" i="2"/>
  <c r="M464" i="2"/>
  <c r="I209" i="2"/>
  <c r="J209" i="2"/>
  <c r="K209" i="2"/>
  <c r="L209" i="2"/>
  <c r="M209" i="2"/>
  <c r="H322" i="1" l="1"/>
  <c r="M322" i="1" s="1"/>
  <c r="H475" i="1"/>
  <c r="I475" i="1" s="1"/>
  <c r="L475" i="1" l="1"/>
  <c r="J475" i="1"/>
  <c r="J322" i="1"/>
  <c r="L322" i="1"/>
  <c r="I322" i="1"/>
  <c r="K322" i="1"/>
  <c r="M475" i="1"/>
  <c r="K475" i="1"/>
  <c r="H322" i="2"/>
  <c r="I322" i="2" s="1"/>
  <c r="L322" i="2" l="1"/>
  <c r="J322" i="2"/>
  <c r="M322" i="2"/>
  <c r="K322" i="2"/>
  <c r="I463" i="2"/>
  <c r="J463" i="2"/>
  <c r="K463" i="2"/>
  <c r="L463" i="2"/>
  <c r="M463" i="2"/>
  <c r="I462" i="2"/>
  <c r="J462" i="2"/>
  <c r="K462" i="2"/>
  <c r="L462" i="2"/>
  <c r="M462" i="2"/>
  <c r="I461" i="2"/>
  <c r="J461" i="2"/>
  <c r="K461" i="2"/>
  <c r="L461" i="2"/>
  <c r="M461" i="2"/>
  <c r="I462" i="1"/>
  <c r="J462" i="1"/>
  <c r="K462" i="1"/>
  <c r="L462" i="1"/>
  <c r="M462" i="1"/>
  <c r="I461" i="1"/>
  <c r="J461" i="1"/>
  <c r="K461" i="1"/>
  <c r="L461" i="1"/>
  <c r="M461" i="1"/>
  <c r="I460" i="1"/>
  <c r="J460" i="1"/>
  <c r="K460" i="1"/>
  <c r="L460" i="1"/>
  <c r="M460" i="1"/>
  <c r="H276" i="1"/>
  <c r="I276" i="1" s="1"/>
  <c r="H476" i="2"/>
  <c r="I476" i="2" s="1"/>
  <c r="H276" i="2"/>
  <c r="I276" i="2" s="1"/>
  <c r="L276" i="1" l="1"/>
  <c r="J276" i="1"/>
  <c r="L276" i="2"/>
  <c r="L476" i="2"/>
  <c r="J476" i="2"/>
  <c r="J276" i="2"/>
  <c r="M476" i="2"/>
  <c r="K476" i="2"/>
  <c r="M276" i="1"/>
  <c r="K276" i="1"/>
  <c r="M276" i="2"/>
  <c r="K276" i="2"/>
  <c r="H312" i="1"/>
  <c r="I312" i="1" s="1"/>
  <c r="H313" i="1"/>
  <c r="I313" i="1" s="1"/>
  <c r="H250" i="1"/>
  <c r="I250" i="1" s="1"/>
  <c r="H165" i="1"/>
  <c r="H162" i="1"/>
  <c r="H312" i="2"/>
  <c r="J312" i="2" s="1"/>
  <c r="H250" i="2"/>
  <c r="I250" i="2" s="1"/>
  <c r="H165" i="2"/>
  <c r="M165" i="2" s="1"/>
  <c r="H162" i="2"/>
  <c r="M162" i="2" s="1"/>
  <c r="I150" i="1"/>
  <c r="J150" i="1"/>
  <c r="K150" i="1"/>
  <c r="L150" i="1"/>
  <c r="M150" i="1"/>
  <c r="I101" i="1"/>
  <c r="J101" i="1"/>
  <c r="K101" i="1"/>
  <c r="L101" i="1"/>
  <c r="M101" i="1"/>
  <c r="I102" i="1"/>
  <c r="J102" i="1"/>
  <c r="K102" i="1"/>
  <c r="L102" i="1"/>
  <c r="M102" i="1"/>
  <c r="I101" i="2"/>
  <c r="J101" i="2"/>
  <c r="K101" i="2"/>
  <c r="L101" i="2"/>
  <c r="M101" i="2"/>
  <c r="I102" i="2"/>
  <c r="J102" i="2"/>
  <c r="K102" i="2"/>
  <c r="L102" i="2"/>
  <c r="M102" i="2"/>
  <c r="L250" i="2" l="1"/>
  <c r="M250" i="1"/>
  <c r="K250" i="1"/>
  <c r="L313" i="1"/>
  <c r="J250" i="2"/>
  <c r="J313" i="1"/>
  <c r="L250" i="1"/>
  <c r="J250" i="1"/>
  <c r="M313" i="1"/>
  <c r="K313" i="1"/>
  <c r="K312" i="2"/>
  <c r="M312" i="2"/>
  <c r="I312" i="2"/>
  <c r="L312" i="1"/>
  <c r="J312" i="1"/>
  <c r="M312" i="1"/>
  <c r="K312" i="1"/>
  <c r="M250" i="2"/>
  <c r="K250" i="2"/>
  <c r="L312" i="2"/>
  <c r="J165" i="2"/>
  <c r="L165" i="2"/>
  <c r="I165" i="2"/>
  <c r="K165" i="2"/>
  <c r="J162" i="2"/>
  <c r="L162" i="2"/>
  <c r="I162" i="2"/>
  <c r="K162" i="2"/>
  <c r="H239" i="2"/>
  <c r="M239" i="2" s="1"/>
  <c r="H239" i="1"/>
  <c r="L239" i="1" s="1"/>
  <c r="J239" i="2" l="1"/>
  <c r="L239" i="2"/>
  <c r="I239" i="2"/>
  <c r="K239" i="2"/>
  <c r="K239" i="1"/>
  <c r="I239" i="1"/>
  <c r="M239" i="1"/>
  <c r="J239" i="1"/>
  <c r="I499" i="1"/>
  <c r="J499" i="1"/>
  <c r="K499" i="1"/>
  <c r="L499" i="1"/>
  <c r="M499" i="1"/>
  <c r="I171" i="1"/>
  <c r="J171" i="1"/>
  <c r="K171" i="1"/>
  <c r="L171" i="1"/>
  <c r="M171" i="1"/>
  <c r="I172" i="1"/>
  <c r="J172" i="1"/>
  <c r="K172" i="1"/>
  <c r="L172" i="1"/>
  <c r="M172" i="1"/>
  <c r="I500" i="2"/>
  <c r="J500" i="2"/>
  <c r="K500" i="2"/>
  <c r="L500" i="2"/>
  <c r="M500" i="2"/>
  <c r="I171" i="2"/>
  <c r="J171" i="2"/>
  <c r="K171" i="2"/>
  <c r="L171" i="2"/>
  <c r="M171" i="2"/>
  <c r="I172" i="2"/>
  <c r="J172" i="2"/>
  <c r="K172" i="2"/>
  <c r="L172" i="2"/>
  <c r="M172" i="2"/>
  <c r="I502" i="1" l="1"/>
  <c r="J502" i="1"/>
  <c r="K502" i="1"/>
  <c r="L502" i="1"/>
  <c r="M502" i="1"/>
  <c r="I455" i="1"/>
  <c r="J455" i="1"/>
  <c r="K455" i="1"/>
  <c r="L455" i="1"/>
  <c r="M455" i="1"/>
  <c r="I308" i="1"/>
  <c r="J308" i="1"/>
  <c r="K308" i="1"/>
  <c r="L308" i="1"/>
  <c r="M308" i="1"/>
  <c r="I307" i="1"/>
  <c r="J307" i="1"/>
  <c r="K307" i="1"/>
  <c r="L307" i="1"/>
  <c r="M307" i="1"/>
  <c r="I485" i="1"/>
  <c r="J485" i="1"/>
  <c r="K485" i="1"/>
  <c r="L485" i="1"/>
  <c r="M485" i="1"/>
  <c r="I483" i="1"/>
  <c r="J483" i="1"/>
  <c r="K483" i="1"/>
  <c r="L483" i="1"/>
  <c r="M483" i="1"/>
  <c r="I208" i="1"/>
  <c r="J208" i="1"/>
  <c r="K208" i="1"/>
  <c r="L208" i="1"/>
  <c r="M208" i="1"/>
  <c r="I302" i="1"/>
  <c r="J302" i="1"/>
  <c r="K302" i="1"/>
  <c r="L302" i="1"/>
  <c r="M302" i="1"/>
  <c r="I343" i="1"/>
  <c r="J343" i="1"/>
  <c r="K343" i="1"/>
  <c r="L343" i="1"/>
  <c r="M343" i="1"/>
  <c r="I456" i="2"/>
  <c r="J456" i="2"/>
  <c r="K456" i="2"/>
  <c r="L456" i="2"/>
  <c r="M456" i="2"/>
  <c r="I503" i="2"/>
  <c r="J503" i="2"/>
  <c r="K503" i="2"/>
  <c r="L503" i="2"/>
  <c r="M503" i="2"/>
  <c r="I308" i="2"/>
  <c r="J308" i="2"/>
  <c r="K308" i="2"/>
  <c r="L308" i="2"/>
  <c r="M308" i="2"/>
  <c r="I307" i="2"/>
  <c r="J307" i="2"/>
  <c r="K307" i="2"/>
  <c r="L307" i="2"/>
  <c r="M307" i="2"/>
  <c r="I486" i="2"/>
  <c r="J486" i="2"/>
  <c r="K486" i="2"/>
  <c r="L486" i="2"/>
  <c r="M486" i="2"/>
  <c r="I484" i="2"/>
  <c r="J484" i="2"/>
  <c r="K484" i="2"/>
  <c r="L484" i="2"/>
  <c r="M484" i="2"/>
  <c r="I208" i="2"/>
  <c r="J208" i="2"/>
  <c r="K208" i="2"/>
  <c r="L208" i="2"/>
  <c r="M208" i="2"/>
  <c r="M302" i="2"/>
  <c r="L302" i="2"/>
  <c r="K302" i="2"/>
  <c r="J302" i="2"/>
  <c r="I302" i="2"/>
  <c r="I343" i="2"/>
  <c r="J343" i="2"/>
  <c r="K343" i="2"/>
  <c r="L343" i="2"/>
  <c r="M343" i="2"/>
  <c r="I385" i="1" l="1"/>
  <c r="J385" i="1"/>
  <c r="K385" i="1"/>
  <c r="L385" i="1"/>
  <c r="M385" i="1"/>
  <c r="I384" i="1"/>
  <c r="J384" i="1"/>
  <c r="K384" i="1"/>
  <c r="L384" i="1"/>
  <c r="M384" i="1"/>
  <c r="I383" i="1"/>
  <c r="J383" i="1"/>
  <c r="K383" i="1"/>
  <c r="L383" i="1"/>
  <c r="M383" i="1"/>
  <c r="H491" i="1"/>
  <c r="M491" i="1" s="1"/>
  <c r="H487" i="1"/>
  <c r="H331" i="1"/>
  <c r="I331" i="1" s="1"/>
  <c r="H299" i="1"/>
  <c r="I299" i="1" s="1"/>
  <c r="H277" i="1"/>
  <c r="I277" i="1" s="1"/>
  <c r="H285" i="1"/>
  <c r="I285" i="1" s="1"/>
  <c r="I387" i="2"/>
  <c r="J387" i="2"/>
  <c r="K387" i="2"/>
  <c r="L387" i="2"/>
  <c r="M387" i="2"/>
  <c r="I386" i="2"/>
  <c r="J386" i="2"/>
  <c r="K386" i="2"/>
  <c r="L386" i="2"/>
  <c r="M386" i="2"/>
  <c r="I385" i="2"/>
  <c r="J385" i="2"/>
  <c r="K385" i="2"/>
  <c r="L385" i="2"/>
  <c r="M385" i="2"/>
  <c r="H492" i="2"/>
  <c r="M492" i="2" s="1"/>
  <c r="H277" i="2"/>
  <c r="I277" i="2" s="1"/>
  <c r="H313" i="2"/>
  <c r="I313" i="2" s="1"/>
  <c r="H299" i="2"/>
  <c r="I299" i="2" s="1"/>
  <c r="H331" i="2"/>
  <c r="I331" i="2" s="1"/>
  <c r="H285" i="2"/>
  <c r="I285" i="2" s="1"/>
  <c r="L285" i="2" l="1"/>
  <c r="L313" i="2"/>
  <c r="J313" i="2"/>
  <c r="L277" i="2"/>
  <c r="J285" i="2"/>
  <c r="M285" i="2"/>
  <c r="K285" i="2"/>
  <c r="L331" i="2"/>
  <c r="L299" i="2"/>
  <c r="J277" i="2"/>
  <c r="L277" i="1"/>
  <c r="J299" i="2"/>
  <c r="M313" i="2"/>
  <c r="K313" i="2"/>
  <c r="M277" i="2"/>
  <c r="K277" i="2"/>
  <c r="J277" i="1"/>
  <c r="L299" i="1"/>
  <c r="L331" i="1"/>
  <c r="L285" i="1"/>
  <c r="J331" i="1"/>
  <c r="J285" i="1"/>
  <c r="J299" i="1"/>
  <c r="M285" i="1"/>
  <c r="K285" i="1"/>
  <c r="M277" i="1"/>
  <c r="K277" i="1"/>
  <c r="M299" i="1"/>
  <c r="K299" i="1"/>
  <c r="M331" i="1"/>
  <c r="K331" i="1"/>
  <c r="J491" i="1"/>
  <c r="L491" i="1"/>
  <c r="I491" i="1"/>
  <c r="K491" i="1"/>
  <c r="J492" i="2"/>
  <c r="L492" i="2"/>
  <c r="I492" i="2"/>
  <c r="K492" i="2"/>
  <c r="J331" i="2"/>
  <c r="M299" i="2"/>
  <c r="K299" i="2"/>
  <c r="M331" i="2"/>
  <c r="K331" i="2"/>
  <c r="H179" i="2"/>
  <c r="J179" i="2" s="1"/>
  <c r="K179" i="2" l="1"/>
  <c r="M179" i="2"/>
  <c r="I179" i="2"/>
  <c r="L179" i="2"/>
  <c r="H179" i="1"/>
  <c r="I179" i="1" s="1"/>
  <c r="L179" i="1" l="1"/>
  <c r="J179" i="1"/>
  <c r="M179" i="1"/>
  <c r="K179" i="1"/>
  <c r="H117" i="1"/>
  <c r="H127" i="2" l="1"/>
  <c r="M374" i="1" l="1"/>
  <c r="L374" i="1"/>
  <c r="K374" i="1"/>
  <c r="J374" i="1"/>
  <c r="I374" i="1"/>
  <c r="M373" i="1"/>
  <c r="L373" i="1"/>
  <c r="K373" i="1"/>
  <c r="J373" i="1"/>
  <c r="I373" i="1"/>
  <c r="I153" i="1"/>
  <c r="J153" i="1"/>
  <c r="K153" i="1"/>
  <c r="L153" i="1"/>
  <c r="M153" i="1"/>
  <c r="I152" i="1"/>
  <c r="J152" i="1"/>
  <c r="K152" i="1"/>
  <c r="L152" i="1"/>
  <c r="M152" i="1"/>
  <c r="I151" i="1"/>
  <c r="J151" i="1"/>
  <c r="K151" i="1"/>
  <c r="L151" i="1"/>
  <c r="M151" i="1"/>
  <c r="I417" i="1"/>
  <c r="J417" i="1"/>
  <c r="K417" i="1"/>
  <c r="L417" i="1"/>
  <c r="M417" i="1"/>
  <c r="I305" i="1"/>
  <c r="J305" i="1"/>
  <c r="K305" i="1"/>
  <c r="L305" i="1"/>
  <c r="M305" i="1"/>
  <c r="I153" i="2" l="1"/>
  <c r="J153" i="2"/>
  <c r="K153" i="2"/>
  <c r="L153" i="2"/>
  <c r="M153" i="2"/>
  <c r="I152" i="2"/>
  <c r="J152" i="2"/>
  <c r="K152" i="2"/>
  <c r="L152" i="2"/>
  <c r="M152" i="2"/>
  <c r="I151" i="2"/>
  <c r="J151" i="2"/>
  <c r="K151" i="2"/>
  <c r="L151" i="2"/>
  <c r="M151" i="2"/>
  <c r="I418" i="2" l="1"/>
  <c r="J418" i="2"/>
  <c r="K418" i="2"/>
  <c r="L418" i="2"/>
  <c r="M418" i="2"/>
  <c r="I305" i="2"/>
  <c r="J305" i="2"/>
  <c r="K305" i="2"/>
  <c r="L305" i="2"/>
  <c r="M305" i="2"/>
  <c r="I373" i="2"/>
  <c r="J373" i="2"/>
  <c r="K373" i="2"/>
  <c r="L373" i="2"/>
  <c r="M373" i="2"/>
  <c r="I374" i="2"/>
  <c r="J374" i="2"/>
  <c r="K374" i="2"/>
  <c r="L374" i="2"/>
  <c r="M374" i="2"/>
  <c r="I490" i="1" l="1"/>
  <c r="J490" i="1"/>
  <c r="K490" i="1"/>
  <c r="L490" i="1"/>
  <c r="M490" i="1"/>
  <c r="I379" i="1"/>
  <c r="J379" i="1"/>
  <c r="K379" i="1"/>
  <c r="L379" i="1"/>
  <c r="M379" i="1"/>
  <c r="AZ47" i="1" l="1"/>
  <c r="BA47" i="1"/>
  <c r="BB47" i="1"/>
  <c r="AZ48" i="1"/>
  <c r="BA48" i="1"/>
  <c r="BB48" i="1"/>
  <c r="I46" i="1"/>
  <c r="J46" i="1"/>
  <c r="K46" i="1"/>
  <c r="L46" i="1"/>
  <c r="M46" i="1"/>
  <c r="I379" i="2"/>
  <c r="J379" i="2"/>
  <c r="K379" i="2"/>
  <c r="L379" i="2"/>
  <c r="M379" i="2"/>
  <c r="H289" i="1"/>
  <c r="I289" i="1" s="1"/>
  <c r="H280" i="1"/>
  <c r="I280" i="1" s="1"/>
  <c r="H289" i="2"/>
  <c r="I289" i="2" s="1"/>
  <c r="H280" i="2"/>
  <c r="I280" i="2" s="1"/>
  <c r="L280" i="1" l="1"/>
  <c r="J280" i="1"/>
  <c r="L289" i="1"/>
  <c r="J289" i="1"/>
  <c r="M280" i="1"/>
  <c r="K280" i="1"/>
  <c r="M289" i="1"/>
  <c r="K289" i="1"/>
  <c r="L280" i="2"/>
  <c r="J280" i="2"/>
  <c r="L289" i="2"/>
  <c r="J289" i="2"/>
  <c r="M280" i="2"/>
  <c r="K280" i="2"/>
  <c r="M289" i="2"/>
  <c r="K289" i="2"/>
  <c r="I99" i="1"/>
  <c r="J99" i="1"/>
  <c r="K99" i="1"/>
  <c r="L99" i="1"/>
  <c r="M99" i="1"/>
  <c r="I459" i="1"/>
  <c r="J459" i="1"/>
  <c r="K459" i="1"/>
  <c r="L459" i="1"/>
  <c r="M459" i="1"/>
  <c r="I457" i="1"/>
  <c r="J457" i="1"/>
  <c r="K457" i="1"/>
  <c r="L457" i="1"/>
  <c r="M457" i="1"/>
  <c r="I63" i="1"/>
  <c r="J63" i="1"/>
  <c r="K63" i="1"/>
  <c r="L63" i="1"/>
  <c r="M63" i="1"/>
  <c r="I44" i="1"/>
  <c r="J44" i="1"/>
  <c r="K44" i="1"/>
  <c r="L44" i="1"/>
  <c r="M44" i="1"/>
  <c r="I99" i="2"/>
  <c r="J99" i="2"/>
  <c r="K99" i="2"/>
  <c r="L99" i="2"/>
  <c r="M99" i="2"/>
  <c r="I458" i="2"/>
  <c r="J458" i="2"/>
  <c r="K458" i="2"/>
  <c r="L458" i="2"/>
  <c r="M458" i="2"/>
  <c r="I460" i="2"/>
  <c r="J460" i="2"/>
  <c r="K460" i="2"/>
  <c r="L460" i="2"/>
  <c r="M460" i="2"/>
  <c r="I63" i="2"/>
  <c r="J63" i="2"/>
  <c r="K63" i="2"/>
  <c r="L63" i="2"/>
  <c r="M63" i="2"/>
  <c r="I44" i="2"/>
  <c r="J44" i="2"/>
  <c r="K44" i="2"/>
  <c r="L44" i="2"/>
  <c r="M44" i="2"/>
  <c r="I409" i="1" l="1"/>
  <c r="J409" i="1"/>
  <c r="K409" i="1"/>
  <c r="L409" i="1"/>
  <c r="M409" i="1"/>
  <c r="I306" i="1"/>
  <c r="J306" i="1"/>
  <c r="K306" i="1"/>
  <c r="L306" i="1"/>
  <c r="M306" i="1"/>
  <c r="I185" i="1"/>
  <c r="J185" i="1"/>
  <c r="K185" i="1"/>
  <c r="L185" i="1"/>
  <c r="M185" i="1"/>
  <c r="I410" i="2"/>
  <c r="J410" i="2"/>
  <c r="K410" i="2"/>
  <c r="L410" i="2"/>
  <c r="M410" i="2"/>
  <c r="I306" i="2"/>
  <c r="J306" i="2"/>
  <c r="K306" i="2"/>
  <c r="L306" i="2"/>
  <c r="M306" i="2"/>
  <c r="I100" i="1" l="1"/>
  <c r="J100" i="1"/>
  <c r="K100" i="1"/>
  <c r="L100" i="1"/>
  <c r="M100" i="1"/>
  <c r="I98" i="1"/>
  <c r="J98" i="1"/>
  <c r="K98" i="1"/>
  <c r="L98" i="1"/>
  <c r="M98" i="1"/>
  <c r="I100" i="2"/>
  <c r="J100" i="2"/>
  <c r="K100" i="2"/>
  <c r="L100" i="2"/>
  <c r="M100" i="2"/>
  <c r="I98" i="2"/>
  <c r="J98" i="2"/>
  <c r="K98" i="2"/>
  <c r="L98" i="2"/>
  <c r="M98" i="2"/>
  <c r="H336" i="1" l="1"/>
  <c r="I336" i="1" s="1"/>
  <c r="H288" i="1"/>
  <c r="I288" i="1" s="1"/>
  <c r="H288" i="2"/>
  <c r="I288" i="2" s="1"/>
  <c r="H336" i="2"/>
  <c r="I336" i="2" s="1"/>
  <c r="I92" i="2"/>
  <c r="J92" i="2"/>
  <c r="K92" i="2"/>
  <c r="L92" i="2"/>
  <c r="M92" i="2"/>
  <c r="I92" i="1"/>
  <c r="J92" i="1"/>
  <c r="K92" i="1"/>
  <c r="L92" i="1"/>
  <c r="M92" i="1"/>
  <c r="L288" i="1" l="1"/>
  <c r="L336" i="1"/>
  <c r="J336" i="1"/>
  <c r="J288" i="1"/>
  <c r="M288" i="1"/>
  <c r="K288" i="1"/>
  <c r="M336" i="1"/>
  <c r="K336" i="1"/>
  <c r="M288" i="2"/>
  <c r="K288" i="2"/>
  <c r="M336" i="2"/>
  <c r="K336" i="2"/>
  <c r="L288" i="2"/>
  <c r="J288" i="2"/>
  <c r="L336" i="2"/>
  <c r="J336" i="2"/>
  <c r="I27" i="1"/>
  <c r="J27" i="1"/>
  <c r="K27" i="1"/>
  <c r="L27" i="1"/>
  <c r="M27" i="1"/>
  <c r="H333" i="1"/>
  <c r="I333" i="1" s="1"/>
  <c r="I27" i="2"/>
  <c r="J27" i="2"/>
  <c r="K27" i="2"/>
  <c r="L27" i="2"/>
  <c r="M27" i="2"/>
  <c r="L333" i="1" l="1"/>
  <c r="J333" i="1"/>
  <c r="M333" i="1"/>
  <c r="K333" i="1"/>
  <c r="H310" i="1"/>
  <c r="H253" i="1"/>
  <c r="I253" i="1" s="1"/>
  <c r="H253" i="2"/>
  <c r="I253" i="2" s="1"/>
  <c r="L253" i="1" l="1"/>
  <c r="J253" i="1"/>
  <c r="L253" i="2"/>
  <c r="M253" i="1"/>
  <c r="K253" i="1"/>
  <c r="J253" i="2"/>
  <c r="M253" i="2"/>
  <c r="K253" i="2"/>
  <c r="I453" i="2"/>
  <c r="H315" i="1"/>
  <c r="I315" i="1" s="1"/>
  <c r="H315" i="2"/>
  <c r="I315" i="2" s="1"/>
  <c r="L315" i="1" l="1"/>
  <c r="J315" i="1"/>
  <c r="M315" i="1"/>
  <c r="K315" i="1"/>
  <c r="L315" i="2"/>
  <c r="J315" i="2"/>
  <c r="M315" i="2"/>
  <c r="K315" i="2"/>
  <c r="I496" i="1"/>
  <c r="J496" i="1"/>
  <c r="K496" i="1"/>
  <c r="L496" i="1"/>
  <c r="M496" i="1"/>
  <c r="I156" i="1"/>
  <c r="J156" i="1"/>
  <c r="K156" i="1"/>
  <c r="L156" i="1"/>
  <c r="M156" i="1"/>
  <c r="I155" i="1"/>
  <c r="J155" i="1"/>
  <c r="K155" i="1"/>
  <c r="L155" i="1"/>
  <c r="M155" i="1"/>
  <c r="I154" i="1"/>
  <c r="J154" i="1"/>
  <c r="K154" i="1"/>
  <c r="L154" i="1"/>
  <c r="M154" i="1"/>
  <c r="I222" i="1"/>
  <c r="J222" i="1"/>
  <c r="K222" i="1"/>
  <c r="L222" i="1"/>
  <c r="M222" i="1"/>
  <c r="I416" i="1"/>
  <c r="J416" i="1"/>
  <c r="K416" i="1"/>
  <c r="L416" i="1"/>
  <c r="M416" i="1"/>
  <c r="I129" i="1"/>
  <c r="J129" i="1"/>
  <c r="K129" i="1"/>
  <c r="L129" i="1"/>
  <c r="M129" i="1"/>
  <c r="I144" i="1"/>
  <c r="J144" i="1"/>
  <c r="K144" i="1"/>
  <c r="L144" i="1"/>
  <c r="M144" i="1"/>
  <c r="I143" i="1"/>
  <c r="J143" i="1"/>
  <c r="K143" i="1"/>
  <c r="L143" i="1"/>
  <c r="M143" i="1"/>
  <c r="I114" i="1"/>
  <c r="J114" i="1"/>
  <c r="K114" i="1"/>
  <c r="L114" i="1"/>
  <c r="M114" i="1"/>
  <c r="I497" i="2"/>
  <c r="J497" i="2"/>
  <c r="K497" i="2"/>
  <c r="L497" i="2"/>
  <c r="M497" i="2"/>
  <c r="I498" i="2"/>
  <c r="J498" i="2"/>
  <c r="K498" i="2"/>
  <c r="L498" i="2"/>
  <c r="M498" i="2"/>
  <c r="I156" i="2"/>
  <c r="J156" i="2"/>
  <c r="K156" i="2"/>
  <c r="L156" i="2"/>
  <c r="M156" i="2"/>
  <c r="I155" i="2"/>
  <c r="J155" i="2"/>
  <c r="K155" i="2"/>
  <c r="L155" i="2"/>
  <c r="M155" i="2"/>
  <c r="I154" i="2"/>
  <c r="J154" i="2"/>
  <c r="K154" i="2"/>
  <c r="L154" i="2"/>
  <c r="M154" i="2"/>
  <c r="I114" i="2"/>
  <c r="J114" i="2"/>
  <c r="K114" i="2"/>
  <c r="L114" i="2"/>
  <c r="M114" i="2"/>
  <c r="I222" i="2"/>
  <c r="J222" i="2"/>
  <c r="K222" i="2"/>
  <c r="L222" i="2"/>
  <c r="M222" i="2"/>
  <c r="I417" i="2"/>
  <c r="J417" i="2"/>
  <c r="K417" i="2"/>
  <c r="L417" i="2"/>
  <c r="M417" i="2"/>
  <c r="I129" i="2" l="1"/>
  <c r="J129" i="2"/>
  <c r="K129" i="2"/>
  <c r="L129" i="2"/>
  <c r="M129" i="2"/>
  <c r="I144" i="2"/>
  <c r="J144" i="2"/>
  <c r="K144" i="2"/>
  <c r="L144" i="2"/>
  <c r="M144" i="2"/>
  <c r="I143" i="2"/>
  <c r="J143" i="2"/>
  <c r="K143" i="2"/>
  <c r="L143" i="2"/>
  <c r="M143" i="2"/>
  <c r="AG508" i="2" l="1"/>
  <c r="AF508" i="2"/>
  <c r="AG507" i="2"/>
  <c r="AF507" i="2"/>
  <c r="H507" i="2"/>
  <c r="L507" i="2" s="1"/>
  <c r="AG506" i="2"/>
  <c r="AF506" i="2"/>
  <c r="H506" i="2"/>
  <c r="L506" i="2" s="1"/>
  <c r="AG505" i="2"/>
  <c r="AF505" i="2"/>
  <c r="H505" i="2"/>
  <c r="L505" i="2" s="1"/>
  <c r="AG504" i="2"/>
  <c r="AF504" i="2"/>
  <c r="H504" i="2"/>
  <c r="L504" i="2" s="1"/>
  <c r="M499" i="2"/>
  <c r="L499" i="2"/>
  <c r="K499" i="2"/>
  <c r="J499" i="2"/>
  <c r="I499" i="2"/>
  <c r="M496" i="2"/>
  <c r="L496" i="2"/>
  <c r="K496" i="2"/>
  <c r="J496" i="2"/>
  <c r="I496" i="2"/>
  <c r="AG495" i="2"/>
  <c r="AF495" i="2"/>
  <c r="M495" i="2"/>
  <c r="L495" i="2"/>
  <c r="K495" i="2"/>
  <c r="J495" i="2"/>
  <c r="I495" i="2"/>
  <c r="AG494" i="2"/>
  <c r="AF494" i="2"/>
  <c r="M494" i="2"/>
  <c r="L494" i="2"/>
  <c r="K494" i="2"/>
  <c r="J494" i="2"/>
  <c r="I494" i="2"/>
  <c r="AG493" i="2"/>
  <c r="AF493" i="2"/>
  <c r="H493" i="2"/>
  <c r="L493" i="2" s="1"/>
  <c r="M491" i="2"/>
  <c r="L491" i="2"/>
  <c r="K491" i="2"/>
  <c r="J491" i="2"/>
  <c r="I491" i="2"/>
  <c r="M490" i="2"/>
  <c r="L490" i="2"/>
  <c r="K490" i="2"/>
  <c r="J490" i="2"/>
  <c r="I490" i="2"/>
  <c r="H489" i="2"/>
  <c r="L489" i="2" s="1"/>
  <c r="H488" i="2"/>
  <c r="L488" i="2" s="1"/>
  <c r="M487" i="2"/>
  <c r="L487" i="2"/>
  <c r="K487" i="2"/>
  <c r="J487" i="2"/>
  <c r="I487" i="2"/>
  <c r="M485" i="2"/>
  <c r="L485" i="2"/>
  <c r="K485" i="2"/>
  <c r="J485" i="2"/>
  <c r="I485" i="2"/>
  <c r="M480" i="2"/>
  <c r="L480" i="2"/>
  <c r="K480" i="2"/>
  <c r="J480" i="2"/>
  <c r="I480" i="2"/>
  <c r="M479" i="2"/>
  <c r="L479" i="2"/>
  <c r="K479" i="2"/>
  <c r="J479" i="2"/>
  <c r="I479" i="2"/>
  <c r="M478" i="2"/>
  <c r="L478" i="2"/>
  <c r="K478" i="2"/>
  <c r="J478" i="2"/>
  <c r="I478" i="2"/>
  <c r="AF477" i="2"/>
  <c r="M477" i="2"/>
  <c r="L477" i="2"/>
  <c r="K477" i="2"/>
  <c r="J477" i="2"/>
  <c r="I477" i="2"/>
  <c r="AG476" i="2"/>
  <c r="AF476" i="2"/>
  <c r="AG475" i="2"/>
  <c r="AF475" i="2"/>
  <c r="H475" i="2"/>
  <c r="L475" i="2" s="1"/>
  <c r="AG474" i="2"/>
  <c r="AF474" i="2"/>
  <c r="H474" i="2"/>
  <c r="L474" i="2" s="1"/>
  <c r="M473" i="2"/>
  <c r="L473" i="2"/>
  <c r="K473" i="2"/>
  <c r="J473" i="2"/>
  <c r="I473" i="2"/>
  <c r="AG472" i="2"/>
  <c r="AF472" i="2"/>
  <c r="M472" i="2"/>
  <c r="L472" i="2"/>
  <c r="K472" i="2"/>
  <c r="J472" i="2"/>
  <c r="I472" i="2"/>
  <c r="AG471" i="2"/>
  <c r="AF471" i="2"/>
  <c r="M471" i="2"/>
  <c r="L471" i="2"/>
  <c r="K471" i="2"/>
  <c r="J471" i="2"/>
  <c r="I471" i="2"/>
  <c r="AG470" i="2"/>
  <c r="AF470" i="2"/>
  <c r="M470" i="2"/>
  <c r="L470" i="2"/>
  <c r="K470" i="2"/>
  <c r="J470" i="2"/>
  <c r="I470" i="2"/>
  <c r="AG469" i="2"/>
  <c r="AF469" i="2"/>
  <c r="M469" i="2"/>
  <c r="L469" i="2"/>
  <c r="K469" i="2"/>
  <c r="J469" i="2"/>
  <c r="I469" i="2"/>
  <c r="AG468" i="2"/>
  <c r="AF468" i="2"/>
  <c r="M468" i="2"/>
  <c r="L468" i="2"/>
  <c r="K468" i="2"/>
  <c r="J468" i="2"/>
  <c r="I468" i="2"/>
  <c r="AG467" i="2"/>
  <c r="AF467" i="2"/>
  <c r="M467" i="2"/>
  <c r="L467" i="2"/>
  <c r="K467" i="2"/>
  <c r="J467" i="2"/>
  <c r="I467" i="2"/>
  <c r="M459" i="2"/>
  <c r="L459" i="2"/>
  <c r="K459" i="2"/>
  <c r="J459" i="2"/>
  <c r="I459" i="2"/>
  <c r="AG457" i="2"/>
  <c r="AF457" i="2"/>
  <c r="M457" i="2"/>
  <c r="L457" i="2"/>
  <c r="K457" i="2"/>
  <c r="J457" i="2"/>
  <c r="I457" i="2"/>
  <c r="AG455" i="2"/>
  <c r="AF455" i="2"/>
  <c r="M455" i="2"/>
  <c r="L455" i="2"/>
  <c r="K455" i="2"/>
  <c r="J455" i="2"/>
  <c r="I455" i="2"/>
  <c r="AG454" i="2"/>
  <c r="AF454" i="2"/>
  <c r="M454" i="2"/>
  <c r="L454" i="2"/>
  <c r="K454" i="2"/>
  <c r="J454" i="2"/>
  <c r="I454" i="2"/>
  <c r="M453" i="2"/>
  <c r="L453" i="2"/>
  <c r="K453" i="2"/>
  <c r="J453" i="2"/>
  <c r="H452" i="2"/>
  <c r="L452" i="2" s="1"/>
  <c r="M451" i="2"/>
  <c r="L451" i="2"/>
  <c r="K451" i="2"/>
  <c r="J451" i="2"/>
  <c r="I451" i="2"/>
  <c r="M450" i="2"/>
  <c r="L450" i="2"/>
  <c r="K450" i="2"/>
  <c r="J450" i="2"/>
  <c r="I450" i="2"/>
  <c r="M449" i="2"/>
  <c r="L449" i="2"/>
  <c r="K449" i="2"/>
  <c r="J449" i="2"/>
  <c r="I449" i="2"/>
  <c r="M448" i="2"/>
  <c r="L448" i="2"/>
  <c r="K448" i="2"/>
  <c r="J448" i="2"/>
  <c r="I448" i="2"/>
  <c r="M447" i="2"/>
  <c r="L447" i="2"/>
  <c r="K447" i="2"/>
  <c r="J447" i="2"/>
  <c r="I447" i="2"/>
  <c r="AG446" i="2"/>
  <c r="AF446" i="2"/>
  <c r="H446" i="2"/>
  <c r="J446" i="2" s="1"/>
  <c r="AG445" i="2"/>
  <c r="AF445" i="2"/>
  <c r="H445" i="2"/>
  <c r="J445" i="2" s="1"/>
  <c r="AG444" i="2"/>
  <c r="AF444" i="2"/>
  <c r="H444" i="2"/>
  <c r="J444" i="2" s="1"/>
  <c r="M443" i="2"/>
  <c r="L443" i="2"/>
  <c r="K443" i="2"/>
  <c r="J443" i="2"/>
  <c r="I443" i="2"/>
  <c r="M442" i="2"/>
  <c r="L442" i="2"/>
  <c r="K442" i="2"/>
  <c r="J442" i="2"/>
  <c r="I442" i="2"/>
  <c r="M441" i="2"/>
  <c r="L441" i="2"/>
  <c r="K441" i="2"/>
  <c r="J441" i="2"/>
  <c r="I441" i="2"/>
  <c r="H440" i="2"/>
  <c r="L440" i="2" s="1"/>
  <c r="AG439" i="2"/>
  <c r="AF439" i="2"/>
  <c r="H439" i="2"/>
  <c r="L439" i="2" s="1"/>
  <c r="AG438" i="2"/>
  <c r="AF438" i="2"/>
  <c r="H438" i="2"/>
  <c r="L438" i="2" s="1"/>
  <c r="AG437" i="2"/>
  <c r="AF437" i="2"/>
  <c r="M437" i="2"/>
  <c r="L437" i="2"/>
  <c r="K437" i="2"/>
  <c r="J437" i="2"/>
  <c r="I437" i="2"/>
  <c r="AG436" i="2"/>
  <c r="AF436" i="2"/>
  <c r="M436" i="2"/>
  <c r="L436" i="2"/>
  <c r="K436" i="2"/>
  <c r="J436" i="2"/>
  <c r="I436" i="2"/>
  <c r="H435" i="2"/>
  <c r="L435" i="2" s="1"/>
  <c r="M434" i="2"/>
  <c r="L434" i="2"/>
  <c r="K434" i="2"/>
  <c r="J434" i="2"/>
  <c r="I434" i="2"/>
  <c r="M433" i="2"/>
  <c r="L433" i="2"/>
  <c r="K433" i="2"/>
  <c r="J433" i="2"/>
  <c r="I433" i="2"/>
  <c r="M432" i="2"/>
  <c r="L432" i="2"/>
  <c r="K432" i="2"/>
  <c r="J432" i="2"/>
  <c r="I432" i="2"/>
  <c r="M431" i="2"/>
  <c r="L431" i="2"/>
  <c r="K431" i="2"/>
  <c r="J431" i="2"/>
  <c r="I431" i="2"/>
  <c r="M430" i="2"/>
  <c r="L430" i="2"/>
  <c r="K430" i="2"/>
  <c r="J430" i="2"/>
  <c r="I430" i="2"/>
  <c r="AG429" i="2"/>
  <c r="AF429" i="2"/>
  <c r="H429" i="2"/>
  <c r="L429" i="2" s="1"/>
  <c r="AG428" i="2"/>
  <c r="AF428" i="2"/>
  <c r="I428" i="2"/>
  <c r="L428" i="2"/>
  <c r="AG427" i="2"/>
  <c r="AF427" i="2"/>
  <c r="H427" i="2"/>
  <c r="L427" i="2" s="1"/>
  <c r="M426" i="2"/>
  <c r="L426" i="2"/>
  <c r="K426" i="2"/>
  <c r="J426" i="2"/>
  <c r="I426" i="2"/>
  <c r="M425" i="2"/>
  <c r="L425" i="2"/>
  <c r="K425" i="2"/>
  <c r="J425" i="2"/>
  <c r="I425" i="2"/>
  <c r="H424" i="2"/>
  <c r="L424" i="2" s="1"/>
  <c r="M423" i="2"/>
  <c r="L423" i="2"/>
  <c r="K423" i="2"/>
  <c r="J423" i="2"/>
  <c r="I423" i="2"/>
  <c r="M422" i="2"/>
  <c r="L422" i="2"/>
  <c r="K422" i="2"/>
  <c r="J422" i="2"/>
  <c r="I422" i="2"/>
  <c r="H421" i="2"/>
  <c r="L421" i="2" s="1"/>
  <c r="AG420" i="2"/>
  <c r="AF420" i="2"/>
  <c r="M420" i="2"/>
  <c r="L420" i="2"/>
  <c r="K420" i="2"/>
  <c r="J420" i="2"/>
  <c r="I420" i="2"/>
  <c r="AG419" i="2"/>
  <c r="AF419" i="2"/>
  <c r="M419" i="2"/>
  <c r="L419" i="2"/>
  <c r="K419" i="2"/>
  <c r="J419" i="2"/>
  <c r="I419" i="2"/>
  <c r="M416" i="2"/>
  <c r="L416" i="2"/>
  <c r="K416" i="2"/>
  <c r="J416" i="2"/>
  <c r="I416" i="2"/>
  <c r="J415" i="2"/>
  <c r="AG414" i="2"/>
  <c r="AF414" i="2"/>
  <c r="M414" i="2"/>
  <c r="L414" i="2"/>
  <c r="K414" i="2"/>
  <c r="J414" i="2"/>
  <c r="I414" i="2"/>
  <c r="H413" i="2"/>
  <c r="L413" i="2" s="1"/>
  <c r="H412" i="2"/>
  <c r="L412" i="2" s="1"/>
  <c r="M411" i="2"/>
  <c r="L411" i="2"/>
  <c r="K411" i="2"/>
  <c r="J411" i="2"/>
  <c r="I411" i="2"/>
  <c r="M409" i="2"/>
  <c r="L409" i="2"/>
  <c r="K409" i="2"/>
  <c r="J409" i="2"/>
  <c r="I409" i="2"/>
  <c r="AG408" i="2"/>
  <c r="AF408" i="2"/>
  <c r="H408" i="2"/>
  <c r="L408" i="2" s="1"/>
  <c r="M407" i="2"/>
  <c r="L407" i="2"/>
  <c r="K407" i="2"/>
  <c r="J407" i="2"/>
  <c r="I407" i="2"/>
  <c r="AG406" i="2"/>
  <c r="AF406" i="2"/>
  <c r="M406" i="2"/>
  <c r="L406" i="2"/>
  <c r="K406" i="2"/>
  <c r="J406" i="2"/>
  <c r="I406" i="2"/>
  <c r="M405" i="2"/>
  <c r="L405" i="2"/>
  <c r="K405" i="2"/>
  <c r="J405" i="2"/>
  <c r="I405" i="2"/>
  <c r="AG404" i="2"/>
  <c r="AF404" i="2"/>
  <c r="M404" i="2"/>
  <c r="L404" i="2"/>
  <c r="K404" i="2"/>
  <c r="J404" i="2"/>
  <c r="I404" i="2"/>
  <c r="AF403" i="2"/>
  <c r="M403" i="2"/>
  <c r="L403" i="2"/>
  <c r="K403" i="2"/>
  <c r="J403" i="2"/>
  <c r="I403" i="2"/>
  <c r="AF402" i="2"/>
  <c r="M402" i="2"/>
  <c r="L402" i="2"/>
  <c r="K402" i="2"/>
  <c r="J402" i="2"/>
  <c r="I402" i="2"/>
  <c r="AG401" i="2"/>
  <c r="AF401" i="2"/>
  <c r="M401" i="2"/>
  <c r="L401" i="2"/>
  <c r="K401" i="2"/>
  <c r="J401" i="2"/>
  <c r="I401" i="2"/>
  <c r="AG400" i="2"/>
  <c r="AF400" i="2"/>
  <c r="M400" i="2"/>
  <c r="L400" i="2"/>
  <c r="K400" i="2"/>
  <c r="J400" i="2"/>
  <c r="I400" i="2"/>
  <c r="AG399" i="2"/>
  <c r="AF399" i="2"/>
  <c r="M399" i="2"/>
  <c r="L399" i="2"/>
  <c r="K399" i="2"/>
  <c r="J399" i="2"/>
  <c r="I399" i="2"/>
  <c r="AG398" i="2"/>
  <c r="AF398" i="2"/>
  <c r="M398" i="2"/>
  <c r="L398" i="2"/>
  <c r="K398" i="2"/>
  <c r="J398" i="2"/>
  <c r="I398" i="2"/>
  <c r="AG397" i="2"/>
  <c r="AF397" i="2"/>
  <c r="H397" i="2"/>
  <c r="J397" i="2" s="1"/>
  <c r="M396" i="2"/>
  <c r="L396" i="2"/>
  <c r="K396" i="2"/>
  <c r="J396" i="2"/>
  <c r="I396" i="2"/>
  <c r="H395" i="2"/>
  <c r="L395" i="2" s="1"/>
  <c r="AG394" i="2"/>
  <c r="AF394" i="2"/>
  <c r="H394" i="2"/>
  <c r="L394" i="2" s="1"/>
  <c r="AG393" i="2"/>
  <c r="AF393" i="2"/>
  <c r="M393" i="2"/>
  <c r="L393" i="2"/>
  <c r="K393" i="2"/>
  <c r="J393" i="2"/>
  <c r="I393" i="2"/>
  <c r="AG392" i="2"/>
  <c r="AF392" i="2"/>
  <c r="H392" i="2"/>
  <c r="J392" i="2" s="1"/>
  <c r="AG391" i="2"/>
  <c r="AF391" i="2"/>
  <c r="H391" i="2"/>
  <c r="J391" i="2" s="1"/>
  <c r="AG390" i="2"/>
  <c r="AF390" i="2"/>
  <c r="M390" i="2"/>
  <c r="L390" i="2"/>
  <c r="K390" i="2"/>
  <c r="J390" i="2"/>
  <c r="I390" i="2"/>
  <c r="M389" i="2"/>
  <c r="L389" i="2"/>
  <c r="K389" i="2"/>
  <c r="J389" i="2"/>
  <c r="I389" i="2"/>
  <c r="M388" i="2"/>
  <c r="L388" i="2"/>
  <c r="K388" i="2"/>
  <c r="J388" i="2"/>
  <c r="I388" i="2"/>
  <c r="M384" i="2"/>
  <c r="L384" i="2"/>
  <c r="K384" i="2"/>
  <c r="J384" i="2"/>
  <c r="I384" i="2"/>
  <c r="M383" i="2"/>
  <c r="L383" i="2"/>
  <c r="K383" i="2"/>
  <c r="J383" i="2"/>
  <c r="I383" i="2"/>
  <c r="AF382" i="2"/>
  <c r="M382" i="2"/>
  <c r="L382" i="2"/>
  <c r="K382" i="2"/>
  <c r="J382" i="2"/>
  <c r="I382" i="2"/>
  <c r="AF381" i="2"/>
  <c r="M381" i="2"/>
  <c r="L381" i="2"/>
  <c r="K381" i="2"/>
  <c r="J381" i="2"/>
  <c r="I381" i="2"/>
  <c r="AG380" i="2"/>
  <c r="AF380" i="2"/>
  <c r="M380" i="2"/>
  <c r="L380" i="2"/>
  <c r="K380" i="2"/>
  <c r="J380" i="2"/>
  <c r="I380" i="2"/>
  <c r="M378" i="2"/>
  <c r="L378" i="2"/>
  <c r="K378" i="2"/>
  <c r="J378" i="2"/>
  <c r="I378" i="2"/>
  <c r="AG372" i="2"/>
  <c r="AF372" i="2"/>
  <c r="H372" i="2"/>
  <c r="H371" i="2"/>
  <c r="M371" i="2" s="1"/>
  <c r="H370" i="2"/>
  <c r="M370" i="2" s="1"/>
  <c r="H369" i="2"/>
  <c r="M369" i="2" s="1"/>
  <c r="H368" i="2"/>
  <c r="M368" i="2" s="1"/>
  <c r="AG367" i="2"/>
  <c r="AF367" i="2"/>
  <c r="H367" i="2"/>
  <c r="M367" i="2" s="1"/>
  <c r="AG366" i="2"/>
  <c r="AF366" i="2"/>
  <c r="H366" i="2"/>
  <c r="M366" i="2" s="1"/>
  <c r="AG365" i="2"/>
  <c r="AF365" i="2"/>
  <c r="H365" i="2"/>
  <c r="M365" i="2" s="1"/>
  <c r="AG364" i="2"/>
  <c r="AF364" i="2"/>
  <c r="H364" i="2"/>
  <c r="M364" i="2" s="1"/>
  <c r="M363" i="2"/>
  <c r="L363" i="2"/>
  <c r="K363" i="2"/>
  <c r="J363" i="2"/>
  <c r="I363" i="2"/>
  <c r="M362" i="2"/>
  <c r="L362" i="2"/>
  <c r="K362" i="2"/>
  <c r="J362" i="2"/>
  <c r="I362" i="2"/>
  <c r="M361" i="2"/>
  <c r="L361" i="2"/>
  <c r="K361" i="2"/>
  <c r="J361" i="2"/>
  <c r="I361" i="2"/>
  <c r="M360" i="2"/>
  <c r="L360" i="2"/>
  <c r="K360" i="2"/>
  <c r="J360" i="2"/>
  <c r="I360" i="2"/>
  <c r="M359" i="2"/>
  <c r="L359" i="2"/>
  <c r="K359" i="2"/>
  <c r="J359" i="2"/>
  <c r="I359" i="2"/>
  <c r="M358" i="2"/>
  <c r="L358" i="2"/>
  <c r="K358" i="2"/>
  <c r="J358" i="2"/>
  <c r="I358" i="2"/>
  <c r="L354" i="2"/>
  <c r="L353" i="2"/>
  <c r="L352" i="2"/>
  <c r="M351" i="2"/>
  <c r="L351" i="2"/>
  <c r="K351" i="2"/>
  <c r="J351" i="2"/>
  <c r="I351" i="2"/>
  <c r="M350" i="2"/>
  <c r="L350" i="2"/>
  <c r="K350" i="2"/>
  <c r="J350" i="2"/>
  <c r="I350" i="2"/>
  <c r="M349" i="2"/>
  <c r="L349" i="2"/>
  <c r="K349" i="2"/>
  <c r="J349" i="2"/>
  <c r="I349" i="2"/>
  <c r="M348" i="2"/>
  <c r="L348" i="2"/>
  <c r="K348" i="2"/>
  <c r="J348" i="2"/>
  <c r="I348" i="2"/>
  <c r="AG347" i="2"/>
  <c r="AF347" i="2"/>
  <c r="M347" i="2"/>
  <c r="L347" i="2"/>
  <c r="K347" i="2"/>
  <c r="J347" i="2"/>
  <c r="I347" i="2"/>
  <c r="M346" i="2"/>
  <c r="L346" i="2"/>
  <c r="K346" i="2"/>
  <c r="J346" i="2"/>
  <c r="I346" i="2"/>
  <c r="M345" i="2"/>
  <c r="L345" i="2"/>
  <c r="K345" i="2"/>
  <c r="J345" i="2"/>
  <c r="I345" i="2"/>
  <c r="M344" i="2"/>
  <c r="L344" i="2"/>
  <c r="K344" i="2"/>
  <c r="J344" i="2"/>
  <c r="I344" i="2"/>
  <c r="H342" i="2"/>
  <c r="L342" i="2" s="1"/>
  <c r="H341" i="2"/>
  <c r="L341" i="2" s="1"/>
  <c r="H340" i="2"/>
  <c r="L340" i="2" s="1"/>
  <c r="M339" i="2"/>
  <c r="L339" i="2"/>
  <c r="K339" i="2"/>
  <c r="J339" i="2"/>
  <c r="I339" i="2"/>
  <c r="AG338" i="2"/>
  <c r="AF338" i="2"/>
  <c r="M338" i="2"/>
  <c r="L338" i="2"/>
  <c r="K338" i="2"/>
  <c r="J338" i="2"/>
  <c r="I338" i="2"/>
  <c r="AG337" i="2"/>
  <c r="AF337" i="2"/>
  <c r="H337" i="2"/>
  <c r="L337" i="2" s="1"/>
  <c r="H335" i="2"/>
  <c r="L335" i="2" s="1"/>
  <c r="AG334" i="2"/>
  <c r="AF334" i="2"/>
  <c r="H334" i="2"/>
  <c r="L334" i="2" s="1"/>
  <c r="AG333" i="2"/>
  <c r="AF333" i="2"/>
  <c r="H333" i="2"/>
  <c r="L333" i="2" s="1"/>
  <c r="H329" i="2"/>
  <c r="L329" i="2" s="1"/>
  <c r="H328" i="2"/>
  <c r="L328" i="2" s="1"/>
  <c r="H327" i="2"/>
  <c r="L327" i="2" s="1"/>
  <c r="H326" i="2"/>
  <c r="L326" i="2" s="1"/>
  <c r="H325" i="2"/>
  <c r="L325" i="2" s="1"/>
  <c r="M324" i="2"/>
  <c r="L324" i="2"/>
  <c r="K324" i="2"/>
  <c r="J324" i="2"/>
  <c r="I324" i="2"/>
  <c r="M323" i="2"/>
  <c r="L323" i="2"/>
  <c r="K323" i="2"/>
  <c r="J323" i="2"/>
  <c r="I323" i="2"/>
  <c r="M321" i="2"/>
  <c r="L321" i="2"/>
  <c r="K321" i="2"/>
  <c r="J321" i="2"/>
  <c r="I321" i="2"/>
  <c r="M320" i="2"/>
  <c r="L320" i="2"/>
  <c r="K320" i="2"/>
  <c r="J320" i="2"/>
  <c r="I320" i="2"/>
  <c r="M319" i="2"/>
  <c r="L319" i="2"/>
  <c r="K319" i="2"/>
  <c r="J319" i="2"/>
  <c r="I319" i="2"/>
  <c r="M318" i="2"/>
  <c r="L318" i="2"/>
  <c r="K318" i="2"/>
  <c r="J318" i="2"/>
  <c r="I318" i="2"/>
  <c r="M317" i="2"/>
  <c r="L317" i="2"/>
  <c r="K317" i="2"/>
  <c r="J317" i="2"/>
  <c r="I317" i="2"/>
  <c r="H314" i="2"/>
  <c r="J314" i="2" s="1"/>
  <c r="H311" i="2"/>
  <c r="J311" i="2" s="1"/>
  <c r="H310" i="2"/>
  <c r="J310" i="2" s="1"/>
  <c r="H309" i="2"/>
  <c r="J309" i="2" s="1"/>
  <c r="M304" i="2"/>
  <c r="L304" i="2"/>
  <c r="K304" i="2"/>
  <c r="J304" i="2"/>
  <c r="I304" i="2"/>
  <c r="M303" i="2"/>
  <c r="L303" i="2"/>
  <c r="K303" i="2"/>
  <c r="J303" i="2"/>
  <c r="I303" i="2"/>
  <c r="M301" i="2"/>
  <c r="L301" i="2"/>
  <c r="K301" i="2"/>
  <c r="J301" i="2"/>
  <c r="I301" i="2"/>
  <c r="M300" i="2"/>
  <c r="L300" i="2"/>
  <c r="K300" i="2"/>
  <c r="J300" i="2"/>
  <c r="I300" i="2"/>
  <c r="AF298" i="2"/>
  <c r="H298" i="2"/>
  <c r="L298" i="2" s="1"/>
  <c r="AF297" i="2"/>
  <c r="H297" i="2"/>
  <c r="L297" i="2" s="1"/>
  <c r="AF296" i="2"/>
  <c r="M296" i="2"/>
  <c r="L296" i="2"/>
  <c r="K296" i="2"/>
  <c r="J296" i="2"/>
  <c r="I296" i="2"/>
  <c r="AG295" i="2"/>
  <c r="AF295" i="2"/>
  <c r="H295" i="2"/>
  <c r="L295" i="2" s="1"/>
  <c r="M294" i="2"/>
  <c r="L294" i="2"/>
  <c r="K294" i="2"/>
  <c r="J294" i="2"/>
  <c r="I294" i="2"/>
  <c r="M293" i="2"/>
  <c r="L293" i="2"/>
  <c r="K293" i="2"/>
  <c r="J293" i="2"/>
  <c r="I293" i="2"/>
  <c r="M292" i="2"/>
  <c r="L292" i="2"/>
  <c r="K292" i="2"/>
  <c r="J292" i="2"/>
  <c r="I292" i="2"/>
  <c r="AF291" i="2"/>
  <c r="H291" i="2"/>
  <c r="L291" i="2" s="1"/>
  <c r="AG290" i="2"/>
  <c r="AF290" i="2"/>
  <c r="H290" i="2"/>
  <c r="L290" i="2" s="1"/>
  <c r="H287" i="2"/>
  <c r="L287" i="2" s="1"/>
  <c r="H286" i="2"/>
  <c r="L286" i="2" s="1"/>
  <c r="AG284" i="2"/>
  <c r="AF284" i="2"/>
  <c r="H284" i="2"/>
  <c r="L284" i="2" s="1"/>
  <c r="AG282" i="2"/>
  <c r="AF282" i="2"/>
  <c r="H282" i="2"/>
  <c r="L282" i="2" s="1"/>
  <c r="AG281" i="2"/>
  <c r="AF281" i="2"/>
  <c r="H281" i="2"/>
  <c r="L281" i="2" s="1"/>
  <c r="AF279" i="2"/>
  <c r="H279" i="2"/>
  <c r="M279" i="2" s="1"/>
  <c r="AF275" i="2"/>
  <c r="H275" i="2"/>
  <c r="L275" i="2" s="1"/>
  <c r="AF274" i="2"/>
  <c r="H274" i="2"/>
  <c r="M274" i="2" s="1"/>
  <c r="AG273" i="2"/>
  <c r="AF273" i="2"/>
  <c r="H273" i="2"/>
  <c r="M273" i="2" s="1"/>
  <c r="M272" i="2"/>
  <c r="L272" i="2"/>
  <c r="K272" i="2"/>
  <c r="J272" i="2"/>
  <c r="I272" i="2"/>
  <c r="M271" i="2"/>
  <c r="L271" i="2"/>
  <c r="K271" i="2"/>
  <c r="J271" i="2"/>
  <c r="I271" i="2"/>
  <c r="M270" i="2"/>
  <c r="L270" i="2"/>
  <c r="K270" i="2"/>
  <c r="J270" i="2"/>
  <c r="I270" i="2"/>
  <c r="AF269" i="2"/>
  <c r="H269" i="2"/>
  <c r="M269" i="2" s="1"/>
  <c r="M268" i="2"/>
  <c r="L268" i="2"/>
  <c r="K268" i="2"/>
  <c r="J268" i="2"/>
  <c r="I268" i="2"/>
  <c r="M267" i="2"/>
  <c r="L267" i="2"/>
  <c r="K267" i="2"/>
  <c r="J267" i="2"/>
  <c r="I267" i="2"/>
  <c r="M266" i="2"/>
  <c r="L266" i="2"/>
  <c r="K266" i="2"/>
  <c r="J266" i="2"/>
  <c r="I266" i="2"/>
  <c r="AG265" i="2"/>
  <c r="AF265" i="2"/>
  <c r="H265" i="2"/>
  <c r="L265" i="2" s="1"/>
  <c r="M264" i="2"/>
  <c r="L264" i="2"/>
  <c r="K264" i="2"/>
  <c r="J264" i="2"/>
  <c r="I264" i="2"/>
  <c r="M263" i="2"/>
  <c r="L263" i="2"/>
  <c r="K263" i="2"/>
  <c r="J263" i="2"/>
  <c r="I263" i="2"/>
  <c r="AG262" i="2"/>
  <c r="AF262" i="2"/>
  <c r="M262" i="2"/>
  <c r="L262" i="2"/>
  <c r="K262" i="2"/>
  <c r="J262" i="2"/>
  <c r="I262" i="2"/>
  <c r="AG261" i="2"/>
  <c r="AF261" i="2"/>
  <c r="H261" i="2"/>
  <c r="M261" i="2" s="1"/>
  <c r="H260" i="2"/>
  <c r="M260" i="2" s="1"/>
  <c r="H259" i="2"/>
  <c r="M259" i="2" s="1"/>
  <c r="H258" i="2"/>
  <c r="M258" i="2" s="1"/>
  <c r="H257" i="2"/>
  <c r="M257" i="2" s="1"/>
  <c r="AF256" i="2"/>
  <c r="H256" i="2"/>
  <c r="L256" i="2" s="1"/>
  <c r="AF255" i="2"/>
  <c r="H255" i="2"/>
  <c r="M255" i="2" s="1"/>
  <c r="H254" i="2"/>
  <c r="M254" i="2" s="1"/>
  <c r="H252" i="2"/>
  <c r="M252" i="2" s="1"/>
  <c r="H249" i="2"/>
  <c r="M249" i="2" s="1"/>
  <c r="H248" i="2"/>
  <c r="M248" i="2" s="1"/>
  <c r="H247" i="2"/>
  <c r="M247" i="2" s="1"/>
  <c r="M246" i="2"/>
  <c r="L246" i="2"/>
  <c r="K246" i="2"/>
  <c r="J246" i="2"/>
  <c r="I246" i="2"/>
  <c r="H245" i="2"/>
  <c r="L245" i="2" s="1"/>
  <c r="M244" i="2"/>
  <c r="L244" i="2"/>
  <c r="K244" i="2"/>
  <c r="J244" i="2"/>
  <c r="I244" i="2"/>
  <c r="AG243" i="2"/>
  <c r="AF243" i="2"/>
  <c r="M243" i="2"/>
  <c r="L243" i="2"/>
  <c r="K243" i="2"/>
  <c r="J243" i="2"/>
  <c r="I243" i="2"/>
  <c r="AG242" i="2"/>
  <c r="AF242" i="2"/>
  <c r="H242" i="2"/>
  <c r="L242" i="2" s="1"/>
  <c r="H241" i="2"/>
  <c r="L241" i="2" s="1"/>
  <c r="H240" i="2"/>
  <c r="L240" i="2" s="1"/>
  <c r="M237" i="2"/>
  <c r="L237" i="2"/>
  <c r="K237" i="2"/>
  <c r="J237" i="2"/>
  <c r="I237" i="2"/>
  <c r="M236" i="2"/>
  <c r="L236" i="2"/>
  <c r="K236" i="2"/>
  <c r="J236" i="2"/>
  <c r="I236" i="2"/>
  <c r="M235" i="2"/>
  <c r="L235" i="2"/>
  <c r="K235" i="2"/>
  <c r="J235" i="2"/>
  <c r="I235" i="2"/>
  <c r="M234" i="2"/>
  <c r="L234" i="2"/>
  <c r="K234" i="2"/>
  <c r="J234" i="2"/>
  <c r="I234" i="2"/>
  <c r="M233" i="2"/>
  <c r="L233" i="2"/>
  <c r="K233" i="2"/>
  <c r="J233" i="2"/>
  <c r="I233" i="2"/>
  <c r="M232" i="2"/>
  <c r="L232" i="2"/>
  <c r="K232" i="2"/>
  <c r="J232" i="2"/>
  <c r="I232" i="2"/>
  <c r="M231" i="2"/>
  <c r="L231" i="2"/>
  <c r="K231" i="2"/>
  <c r="J231" i="2"/>
  <c r="I231" i="2"/>
  <c r="M230" i="2"/>
  <c r="L230" i="2"/>
  <c r="K230" i="2"/>
  <c r="J230" i="2"/>
  <c r="I230" i="2"/>
  <c r="M229" i="2"/>
  <c r="L229" i="2"/>
  <c r="K229" i="2"/>
  <c r="J229" i="2"/>
  <c r="I229" i="2"/>
  <c r="M228" i="2"/>
  <c r="L228" i="2"/>
  <c r="K228" i="2"/>
  <c r="J228" i="2"/>
  <c r="I228" i="2"/>
  <c r="M227" i="2"/>
  <c r="L227" i="2"/>
  <c r="K227" i="2"/>
  <c r="J227" i="2"/>
  <c r="I227" i="2"/>
  <c r="M226" i="2"/>
  <c r="L226" i="2"/>
  <c r="K226" i="2"/>
  <c r="J226" i="2"/>
  <c r="I226" i="2"/>
  <c r="M225" i="2"/>
  <c r="L225" i="2"/>
  <c r="K225" i="2"/>
  <c r="J225" i="2"/>
  <c r="I225" i="2"/>
  <c r="M224" i="2"/>
  <c r="L224" i="2"/>
  <c r="K224" i="2"/>
  <c r="J224" i="2"/>
  <c r="I224" i="2"/>
  <c r="M223" i="2"/>
  <c r="L223" i="2"/>
  <c r="K223" i="2"/>
  <c r="J223" i="2"/>
  <c r="I223" i="2"/>
  <c r="M221" i="2"/>
  <c r="L221" i="2"/>
  <c r="K221" i="2"/>
  <c r="J221" i="2"/>
  <c r="I221" i="2"/>
  <c r="M220" i="2"/>
  <c r="L220" i="2"/>
  <c r="K220" i="2"/>
  <c r="J220" i="2"/>
  <c r="I220" i="2"/>
  <c r="M219" i="2"/>
  <c r="L219" i="2"/>
  <c r="K219" i="2"/>
  <c r="J219" i="2"/>
  <c r="I219" i="2"/>
  <c r="M218" i="2"/>
  <c r="L218" i="2"/>
  <c r="K218" i="2"/>
  <c r="J218" i="2"/>
  <c r="I218" i="2"/>
  <c r="M217" i="2"/>
  <c r="L217" i="2"/>
  <c r="K217" i="2"/>
  <c r="J217" i="2"/>
  <c r="I217" i="2"/>
  <c r="M216" i="2"/>
  <c r="L216" i="2"/>
  <c r="K216" i="2"/>
  <c r="J216" i="2"/>
  <c r="I216" i="2"/>
  <c r="M215" i="2"/>
  <c r="L215" i="2"/>
  <c r="K215" i="2"/>
  <c r="J215" i="2"/>
  <c r="I215" i="2"/>
  <c r="M214" i="2"/>
  <c r="L214" i="2"/>
  <c r="K214" i="2"/>
  <c r="J214" i="2"/>
  <c r="I214" i="2"/>
  <c r="M213" i="2"/>
  <c r="L213" i="2"/>
  <c r="K213" i="2"/>
  <c r="J213" i="2"/>
  <c r="I213" i="2"/>
  <c r="M212" i="2"/>
  <c r="L212" i="2"/>
  <c r="K212" i="2"/>
  <c r="J212" i="2"/>
  <c r="I212" i="2"/>
  <c r="M211" i="2"/>
  <c r="L211" i="2"/>
  <c r="K211" i="2"/>
  <c r="J211" i="2"/>
  <c r="I211" i="2"/>
  <c r="M210" i="2"/>
  <c r="L210" i="2"/>
  <c r="K210" i="2"/>
  <c r="J210" i="2"/>
  <c r="I210" i="2"/>
  <c r="M207" i="2"/>
  <c r="L207" i="2"/>
  <c r="K207" i="2"/>
  <c r="J207" i="2"/>
  <c r="I207" i="2"/>
  <c r="M206" i="2"/>
  <c r="L206" i="2"/>
  <c r="K206" i="2"/>
  <c r="J206" i="2"/>
  <c r="I206" i="2"/>
  <c r="M205" i="2"/>
  <c r="L205" i="2"/>
  <c r="K205" i="2"/>
  <c r="J205" i="2"/>
  <c r="I205" i="2"/>
  <c r="M204" i="2"/>
  <c r="L204" i="2"/>
  <c r="K204" i="2"/>
  <c r="J204" i="2"/>
  <c r="I204" i="2"/>
  <c r="M203" i="2"/>
  <c r="L203" i="2"/>
  <c r="K203" i="2"/>
  <c r="J203" i="2"/>
  <c r="I203" i="2"/>
  <c r="M202" i="2"/>
  <c r="L202" i="2"/>
  <c r="K202" i="2"/>
  <c r="J202" i="2"/>
  <c r="I202" i="2"/>
  <c r="M201" i="2"/>
  <c r="L201" i="2"/>
  <c r="K201" i="2"/>
  <c r="J201" i="2"/>
  <c r="I201" i="2"/>
  <c r="M200" i="2"/>
  <c r="L200" i="2"/>
  <c r="K200" i="2"/>
  <c r="J200" i="2"/>
  <c r="I200" i="2"/>
  <c r="M199" i="2"/>
  <c r="L199" i="2"/>
  <c r="K199" i="2"/>
  <c r="J199" i="2"/>
  <c r="I199" i="2"/>
  <c r="M198" i="2"/>
  <c r="L198" i="2"/>
  <c r="K198" i="2"/>
  <c r="J198" i="2"/>
  <c r="I198" i="2"/>
  <c r="M197" i="2"/>
  <c r="L197" i="2"/>
  <c r="K197" i="2"/>
  <c r="J197" i="2"/>
  <c r="I197" i="2"/>
  <c r="M196" i="2"/>
  <c r="L196" i="2"/>
  <c r="K196" i="2"/>
  <c r="J196" i="2"/>
  <c r="I196" i="2"/>
  <c r="M195" i="2"/>
  <c r="L195" i="2"/>
  <c r="K195" i="2"/>
  <c r="J195" i="2"/>
  <c r="I195" i="2"/>
  <c r="M194" i="2"/>
  <c r="L194" i="2"/>
  <c r="K194" i="2"/>
  <c r="J194" i="2"/>
  <c r="I194" i="2"/>
  <c r="M193" i="2"/>
  <c r="L193" i="2"/>
  <c r="K193" i="2"/>
  <c r="J193" i="2"/>
  <c r="I193" i="2"/>
  <c r="M192" i="2"/>
  <c r="L192" i="2"/>
  <c r="K192" i="2"/>
  <c r="J192" i="2"/>
  <c r="I192" i="2"/>
  <c r="M191" i="2"/>
  <c r="L191" i="2"/>
  <c r="K191" i="2"/>
  <c r="J191" i="2"/>
  <c r="I191" i="2"/>
  <c r="M190" i="2"/>
  <c r="L190" i="2"/>
  <c r="K190" i="2"/>
  <c r="J190" i="2"/>
  <c r="I190" i="2"/>
  <c r="M189" i="2"/>
  <c r="L189" i="2"/>
  <c r="K189" i="2"/>
  <c r="J189" i="2"/>
  <c r="I189" i="2"/>
  <c r="M188" i="2"/>
  <c r="L188" i="2"/>
  <c r="K188" i="2"/>
  <c r="J188" i="2"/>
  <c r="I188" i="2"/>
  <c r="M187" i="2"/>
  <c r="L187" i="2"/>
  <c r="K187" i="2"/>
  <c r="J187" i="2"/>
  <c r="I187" i="2"/>
  <c r="M186" i="2"/>
  <c r="L186" i="2"/>
  <c r="K186" i="2"/>
  <c r="J186" i="2"/>
  <c r="I186" i="2"/>
  <c r="M185" i="2"/>
  <c r="L185" i="2"/>
  <c r="K185" i="2"/>
  <c r="J185" i="2"/>
  <c r="I185" i="2"/>
  <c r="M184" i="2"/>
  <c r="L184" i="2"/>
  <c r="K184" i="2"/>
  <c r="J184" i="2"/>
  <c r="I184" i="2"/>
  <c r="M183" i="2"/>
  <c r="L183" i="2"/>
  <c r="K183" i="2"/>
  <c r="J183" i="2"/>
  <c r="I183" i="2"/>
  <c r="M182" i="2"/>
  <c r="L182" i="2"/>
  <c r="K182" i="2"/>
  <c r="J182" i="2"/>
  <c r="I182" i="2"/>
  <c r="M181" i="2"/>
  <c r="L181" i="2"/>
  <c r="K181" i="2"/>
  <c r="J181" i="2"/>
  <c r="I181" i="2"/>
  <c r="M180" i="2"/>
  <c r="L180" i="2"/>
  <c r="K180" i="2"/>
  <c r="J180" i="2"/>
  <c r="I180" i="2"/>
  <c r="M178" i="2"/>
  <c r="L178" i="2"/>
  <c r="K178" i="2"/>
  <c r="J178" i="2"/>
  <c r="I178" i="2"/>
  <c r="M177" i="2"/>
  <c r="L177" i="2"/>
  <c r="K177" i="2"/>
  <c r="J177" i="2"/>
  <c r="I177" i="2"/>
  <c r="M176" i="2"/>
  <c r="L176" i="2"/>
  <c r="K176" i="2"/>
  <c r="J176" i="2"/>
  <c r="I176" i="2"/>
  <c r="M175" i="2"/>
  <c r="L175" i="2"/>
  <c r="K175" i="2"/>
  <c r="J175" i="2"/>
  <c r="I175" i="2"/>
  <c r="M174" i="2"/>
  <c r="L174" i="2"/>
  <c r="K174" i="2"/>
  <c r="J174" i="2"/>
  <c r="I174" i="2"/>
  <c r="M173" i="2"/>
  <c r="L173" i="2"/>
  <c r="K173" i="2"/>
  <c r="J173" i="2"/>
  <c r="I173" i="2"/>
  <c r="H170" i="2"/>
  <c r="M170" i="2" s="1"/>
  <c r="H169" i="2"/>
  <c r="M169" i="2" s="1"/>
  <c r="H168" i="2"/>
  <c r="M168" i="2" s="1"/>
  <c r="H167" i="2"/>
  <c r="M167" i="2" s="1"/>
  <c r="H166" i="2"/>
  <c r="M166" i="2" s="1"/>
  <c r="AG165" i="2"/>
  <c r="AF165" i="2"/>
  <c r="M164" i="2"/>
  <c r="L164" i="2"/>
  <c r="K164" i="2"/>
  <c r="J164" i="2"/>
  <c r="I164" i="2"/>
  <c r="M163" i="2"/>
  <c r="L163" i="2"/>
  <c r="K163" i="2"/>
  <c r="J163" i="2"/>
  <c r="I163" i="2"/>
  <c r="AG162" i="2"/>
  <c r="AF162" i="2"/>
  <c r="M161" i="2"/>
  <c r="L161" i="2"/>
  <c r="K161" i="2"/>
  <c r="J161" i="2"/>
  <c r="I161" i="2"/>
  <c r="M160" i="2"/>
  <c r="L160" i="2"/>
  <c r="K160" i="2"/>
  <c r="J160" i="2"/>
  <c r="I160" i="2"/>
  <c r="M159" i="2"/>
  <c r="L159" i="2"/>
  <c r="K159" i="2"/>
  <c r="J159" i="2"/>
  <c r="I159" i="2"/>
  <c r="M158" i="2"/>
  <c r="L158" i="2"/>
  <c r="K158" i="2"/>
  <c r="J158" i="2"/>
  <c r="I158" i="2"/>
  <c r="M157" i="2"/>
  <c r="L157" i="2"/>
  <c r="K157" i="2"/>
  <c r="J157" i="2"/>
  <c r="I157" i="2"/>
  <c r="M150" i="2"/>
  <c r="L150" i="2"/>
  <c r="K150" i="2"/>
  <c r="J150" i="2"/>
  <c r="I150" i="2"/>
  <c r="M149" i="2"/>
  <c r="L149" i="2"/>
  <c r="K149" i="2"/>
  <c r="J149" i="2"/>
  <c r="I149" i="2"/>
  <c r="M148" i="2"/>
  <c r="L148" i="2"/>
  <c r="K148" i="2"/>
  <c r="J148" i="2"/>
  <c r="I148" i="2"/>
  <c r="M147" i="2"/>
  <c r="L147" i="2"/>
  <c r="K147" i="2"/>
  <c r="J147" i="2"/>
  <c r="I147" i="2"/>
  <c r="M146" i="2"/>
  <c r="L146" i="2"/>
  <c r="K146" i="2"/>
  <c r="J146" i="2"/>
  <c r="I146" i="2"/>
  <c r="M145" i="2"/>
  <c r="L145" i="2"/>
  <c r="K145" i="2"/>
  <c r="J145" i="2"/>
  <c r="I145" i="2"/>
  <c r="M142" i="2"/>
  <c r="L142" i="2"/>
  <c r="K142" i="2"/>
  <c r="J142" i="2"/>
  <c r="I142" i="2"/>
  <c r="M141" i="2"/>
  <c r="L141" i="2"/>
  <c r="K141" i="2"/>
  <c r="J141" i="2"/>
  <c r="I141" i="2"/>
  <c r="M140" i="2"/>
  <c r="L140" i="2"/>
  <c r="K140" i="2"/>
  <c r="J140" i="2"/>
  <c r="I140" i="2"/>
  <c r="AF139" i="2"/>
  <c r="H139" i="2"/>
  <c r="M139" i="2" s="1"/>
  <c r="H138" i="2"/>
  <c r="M138" i="2" s="1"/>
  <c r="AF137" i="2"/>
  <c r="H137" i="2"/>
  <c r="L137" i="2" s="1"/>
  <c r="M136" i="2"/>
  <c r="L136" i="2"/>
  <c r="K136" i="2"/>
  <c r="J136" i="2"/>
  <c r="I136" i="2"/>
  <c r="M135" i="2"/>
  <c r="L135" i="2"/>
  <c r="K135" i="2"/>
  <c r="J135" i="2"/>
  <c r="I135" i="2"/>
  <c r="M134" i="2"/>
  <c r="L134" i="2"/>
  <c r="K134" i="2"/>
  <c r="J134" i="2"/>
  <c r="I134" i="2"/>
  <c r="M133" i="2"/>
  <c r="L133" i="2"/>
  <c r="K133" i="2"/>
  <c r="J133" i="2"/>
  <c r="I133" i="2"/>
  <c r="M132" i="2"/>
  <c r="L132" i="2"/>
  <c r="K132" i="2"/>
  <c r="J132" i="2"/>
  <c r="I132" i="2"/>
  <c r="AF131" i="2"/>
  <c r="M131" i="2"/>
  <c r="L131" i="2"/>
  <c r="K131" i="2"/>
  <c r="J131" i="2"/>
  <c r="I131" i="2"/>
  <c r="M130" i="2"/>
  <c r="L130" i="2"/>
  <c r="K130" i="2"/>
  <c r="J130" i="2"/>
  <c r="I130" i="2"/>
  <c r="AF127" i="2"/>
  <c r="L127" i="2"/>
  <c r="M126" i="2"/>
  <c r="L126" i="2"/>
  <c r="K126" i="2"/>
  <c r="J126" i="2"/>
  <c r="I126" i="2"/>
  <c r="M125" i="2"/>
  <c r="L125" i="2"/>
  <c r="K125" i="2"/>
  <c r="J125" i="2"/>
  <c r="I125" i="2"/>
  <c r="AG124" i="2"/>
  <c r="AF124" i="2"/>
  <c r="M124" i="2"/>
  <c r="L124" i="2"/>
  <c r="K124" i="2"/>
  <c r="J124" i="2"/>
  <c r="I124" i="2"/>
  <c r="AG122" i="2"/>
  <c r="AF122" i="2"/>
  <c r="M122" i="2"/>
  <c r="M121" i="2"/>
  <c r="L121" i="2"/>
  <c r="K121" i="2"/>
  <c r="J121" i="2"/>
  <c r="I121" i="2"/>
  <c r="M120" i="2"/>
  <c r="L120" i="2"/>
  <c r="K120" i="2"/>
  <c r="J120" i="2"/>
  <c r="I120" i="2"/>
  <c r="M119" i="2"/>
  <c r="L119" i="2"/>
  <c r="K119" i="2"/>
  <c r="J119" i="2"/>
  <c r="I119" i="2"/>
  <c r="M118" i="2"/>
  <c r="L118" i="2"/>
  <c r="K118" i="2"/>
  <c r="J118" i="2"/>
  <c r="I118" i="2"/>
  <c r="AG117" i="2"/>
  <c r="AF117" i="2"/>
  <c r="H117" i="2"/>
  <c r="M117" i="2" s="1"/>
  <c r="AG116" i="2"/>
  <c r="AF116" i="2"/>
  <c r="M116" i="2"/>
  <c r="L116" i="2"/>
  <c r="K116" i="2"/>
  <c r="J116" i="2"/>
  <c r="I116" i="2"/>
  <c r="M115" i="2"/>
  <c r="L115" i="2"/>
  <c r="K115" i="2"/>
  <c r="J115" i="2"/>
  <c r="I115" i="2"/>
  <c r="M113" i="2"/>
  <c r="L113" i="2"/>
  <c r="K113" i="2"/>
  <c r="J113" i="2"/>
  <c r="I113" i="2"/>
  <c r="M112" i="2"/>
  <c r="L112" i="2"/>
  <c r="K112" i="2"/>
  <c r="J112" i="2"/>
  <c r="I112" i="2"/>
  <c r="AG111" i="2"/>
  <c r="AF111" i="2"/>
  <c r="M111" i="2"/>
  <c r="L111" i="2"/>
  <c r="K111" i="2"/>
  <c r="J111" i="2"/>
  <c r="I111" i="2"/>
  <c r="AG110" i="2"/>
  <c r="AF110" i="2"/>
  <c r="M110" i="2"/>
  <c r="L110" i="2"/>
  <c r="K110" i="2"/>
  <c r="J110" i="2"/>
  <c r="I110" i="2"/>
  <c r="M109" i="2"/>
  <c r="L109" i="2"/>
  <c r="K109" i="2"/>
  <c r="J109" i="2"/>
  <c r="I109" i="2"/>
  <c r="M108" i="2"/>
  <c r="L108" i="2"/>
  <c r="K108" i="2"/>
  <c r="J108" i="2"/>
  <c r="I108" i="2"/>
  <c r="M107" i="2"/>
  <c r="L107" i="2"/>
  <c r="K107" i="2"/>
  <c r="J107" i="2"/>
  <c r="I107" i="2"/>
  <c r="H106" i="2"/>
  <c r="L106" i="2" s="1"/>
  <c r="H105" i="2"/>
  <c r="L105" i="2" s="1"/>
  <c r="M104" i="2"/>
  <c r="L104" i="2"/>
  <c r="K104" i="2"/>
  <c r="J104" i="2"/>
  <c r="I104" i="2"/>
  <c r="AG103" i="2"/>
  <c r="AF103" i="2"/>
  <c r="M103" i="2"/>
  <c r="L103" i="2"/>
  <c r="K103" i="2"/>
  <c r="J103" i="2"/>
  <c r="I103" i="2"/>
  <c r="M97" i="2"/>
  <c r="L97" i="2"/>
  <c r="K97" i="2"/>
  <c r="J97" i="2"/>
  <c r="I97" i="2"/>
  <c r="M96" i="2"/>
  <c r="L96" i="2"/>
  <c r="K96" i="2"/>
  <c r="J96" i="2"/>
  <c r="I96" i="2"/>
  <c r="M95" i="2"/>
  <c r="L95" i="2"/>
  <c r="K95" i="2"/>
  <c r="J95" i="2"/>
  <c r="I95" i="2"/>
  <c r="M94" i="2"/>
  <c r="L94" i="2"/>
  <c r="K94" i="2"/>
  <c r="J94" i="2"/>
  <c r="I94" i="2"/>
  <c r="H93" i="2"/>
  <c r="L93" i="2" s="1"/>
  <c r="AG91" i="2"/>
  <c r="AF91" i="2"/>
  <c r="M91" i="2"/>
  <c r="L91" i="2"/>
  <c r="K91" i="2"/>
  <c r="J91" i="2"/>
  <c r="I91" i="2"/>
  <c r="AG90" i="2"/>
  <c r="AF90" i="2"/>
  <c r="M90" i="2"/>
  <c r="L90" i="2"/>
  <c r="K90" i="2"/>
  <c r="J90" i="2"/>
  <c r="I90" i="2"/>
  <c r="AF89" i="2"/>
  <c r="M89" i="2"/>
  <c r="L89" i="2"/>
  <c r="K89" i="2"/>
  <c r="J89" i="2"/>
  <c r="I89" i="2"/>
  <c r="AG88" i="2"/>
  <c r="AF88" i="2"/>
  <c r="M88" i="2"/>
  <c r="L88" i="2"/>
  <c r="K88" i="2"/>
  <c r="J88" i="2"/>
  <c r="I88" i="2"/>
  <c r="AG87" i="2"/>
  <c r="AF87" i="2"/>
  <c r="M87" i="2"/>
  <c r="L87" i="2"/>
  <c r="K87" i="2"/>
  <c r="J87" i="2"/>
  <c r="I87" i="2"/>
  <c r="H86" i="2"/>
  <c r="M86" i="2" s="1"/>
  <c r="M85" i="2"/>
  <c r="L85" i="2"/>
  <c r="K85" i="2"/>
  <c r="J85" i="2"/>
  <c r="I85" i="2"/>
  <c r="H84" i="2"/>
  <c r="L84" i="2" s="1"/>
  <c r="AG83" i="2"/>
  <c r="AF83" i="2"/>
  <c r="H83" i="2"/>
  <c r="L83" i="2" s="1"/>
  <c r="AF82" i="2"/>
  <c r="H82" i="2"/>
  <c r="L82" i="2" s="1"/>
  <c r="AF81" i="2"/>
  <c r="H81" i="2"/>
  <c r="M81" i="2" s="1"/>
  <c r="M80" i="2"/>
  <c r="L80" i="2"/>
  <c r="K80" i="2"/>
  <c r="J80" i="2"/>
  <c r="I80" i="2"/>
  <c r="M79" i="2"/>
  <c r="L79" i="2"/>
  <c r="K79" i="2"/>
  <c r="J79" i="2"/>
  <c r="I79" i="2"/>
  <c r="M78" i="2"/>
  <c r="L78" i="2"/>
  <c r="K78" i="2"/>
  <c r="J78" i="2"/>
  <c r="I78" i="2"/>
  <c r="M77" i="2"/>
  <c r="L77" i="2"/>
  <c r="K77" i="2"/>
  <c r="J77" i="2"/>
  <c r="I77" i="2"/>
  <c r="H76" i="2"/>
  <c r="M76" i="2" s="1"/>
  <c r="AG75" i="2"/>
  <c r="AF75" i="2"/>
  <c r="H75" i="2"/>
  <c r="M75" i="2" s="1"/>
  <c r="AG74" i="2"/>
  <c r="AF74" i="2"/>
  <c r="M74" i="2"/>
  <c r="L74" i="2"/>
  <c r="K74" i="2"/>
  <c r="J74" i="2"/>
  <c r="I74" i="2"/>
  <c r="H73" i="2"/>
  <c r="L73" i="2" s="1"/>
  <c r="H72" i="2"/>
  <c r="L72" i="2" s="1"/>
  <c r="H71" i="2"/>
  <c r="L71" i="2" s="1"/>
  <c r="AG70" i="2"/>
  <c r="AF70" i="2"/>
  <c r="H70" i="2"/>
  <c r="L70" i="2" s="1"/>
  <c r="AG69" i="2"/>
  <c r="AF69" i="2"/>
  <c r="H69" i="2"/>
  <c r="L69" i="2" s="1"/>
  <c r="AG68" i="2"/>
  <c r="AF68" i="2"/>
  <c r="H68" i="2"/>
  <c r="L68" i="2" s="1"/>
  <c r="AF67" i="2"/>
  <c r="M67" i="2"/>
  <c r="L67" i="2"/>
  <c r="K67" i="2"/>
  <c r="J67" i="2"/>
  <c r="I67" i="2"/>
  <c r="AF66" i="2"/>
  <c r="M66" i="2"/>
  <c r="L66" i="2"/>
  <c r="K66" i="2"/>
  <c r="J66" i="2"/>
  <c r="I66" i="2"/>
  <c r="AF65" i="2"/>
  <c r="M65" i="2"/>
  <c r="L65" i="2"/>
  <c r="K65" i="2"/>
  <c r="J65" i="2"/>
  <c r="I65" i="2"/>
  <c r="M64" i="2"/>
  <c r="L64" i="2"/>
  <c r="K64" i="2"/>
  <c r="J64" i="2"/>
  <c r="I64" i="2"/>
  <c r="AF62" i="2"/>
  <c r="M62" i="2"/>
  <c r="L62" i="2"/>
  <c r="K62" i="2"/>
  <c r="J62" i="2"/>
  <c r="I62" i="2"/>
  <c r="AG61" i="2"/>
  <c r="AF61" i="2"/>
  <c r="M61" i="2"/>
  <c r="L61" i="2"/>
  <c r="K61" i="2"/>
  <c r="J61" i="2"/>
  <c r="I61" i="2"/>
  <c r="AG60" i="2"/>
  <c r="AF60" i="2"/>
  <c r="M60" i="2"/>
  <c r="L60" i="2"/>
  <c r="K60" i="2"/>
  <c r="J60" i="2"/>
  <c r="I60" i="2"/>
  <c r="AG59" i="2"/>
  <c r="AF59" i="2"/>
  <c r="M59" i="2"/>
  <c r="L59" i="2"/>
  <c r="K59" i="2"/>
  <c r="J59" i="2"/>
  <c r="I59" i="2"/>
  <c r="M58" i="2"/>
  <c r="L58" i="2"/>
  <c r="K58" i="2"/>
  <c r="J58" i="2"/>
  <c r="I58" i="2"/>
  <c r="M57" i="2"/>
  <c r="L57" i="2"/>
  <c r="K57" i="2"/>
  <c r="J57" i="2"/>
  <c r="I57" i="2"/>
  <c r="AG56" i="2"/>
  <c r="AF56" i="2"/>
  <c r="M56" i="2"/>
  <c r="L56" i="2"/>
  <c r="K56" i="2"/>
  <c r="J56" i="2"/>
  <c r="I56" i="2"/>
  <c r="M55" i="2"/>
  <c r="L55" i="2"/>
  <c r="K55" i="2"/>
  <c r="J55" i="2"/>
  <c r="I55" i="2"/>
  <c r="AF54" i="2"/>
  <c r="M54" i="2"/>
  <c r="L54" i="2"/>
  <c r="K54" i="2"/>
  <c r="J54" i="2"/>
  <c r="I54" i="2"/>
  <c r="AF53" i="2"/>
  <c r="M53" i="2"/>
  <c r="L53" i="2"/>
  <c r="K53" i="2"/>
  <c r="J53" i="2"/>
  <c r="I53" i="2"/>
  <c r="AG52" i="2"/>
  <c r="AF52" i="2"/>
  <c r="M52" i="2"/>
  <c r="L52" i="2"/>
  <c r="K52" i="2"/>
  <c r="J52" i="2"/>
  <c r="I52" i="2"/>
  <c r="AG51" i="2"/>
  <c r="AF51" i="2"/>
  <c r="M51" i="2"/>
  <c r="L51" i="2"/>
  <c r="K51" i="2"/>
  <c r="J51" i="2"/>
  <c r="I51" i="2"/>
  <c r="AG50" i="2"/>
  <c r="AF50" i="2"/>
  <c r="M50" i="2"/>
  <c r="L50" i="2"/>
  <c r="K50" i="2"/>
  <c r="J50" i="2"/>
  <c r="I50" i="2"/>
  <c r="M49" i="2"/>
  <c r="L49" i="2"/>
  <c r="K49" i="2"/>
  <c r="J49" i="2"/>
  <c r="I49" i="2"/>
  <c r="AG48" i="2"/>
  <c r="AF48" i="2"/>
  <c r="M48" i="2"/>
  <c r="L48" i="2"/>
  <c r="K48" i="2"/>
  <c r="J48" i="2"/>
  <c r="I48" i="2"/>
  <c r="AG47" i="2"/>
  <c r="AF47" i="2"/>
  <c r="M47" i="2"/>
  <c r="L47" i="2"/>
  <c r="K47" i="2"/>
  <c r="J47" i="2"/>
  <c r="I47" i="2"/>
  <c r="M46" i="2"/>
  <c r="L46" i="2"/>
  <c r="K46" i="2"/>
  <c r="J46" i="2"/>
  <c r="I46" i="2"/>
  <c r="AF45" i="2"/>
  <c r="M45" i="2"/>
  <c r="L45" i="2"/>
  <c r="K45" i="2"/>
  <c r="J45" i="2"/>
  <c r="I45" i="2"/>
  <c r="AG43" i="2"/>
  <c r="AF43" i="2"/>
  <c r="M43" i="2"/>
  <c r="L43" i="2"/>
  <c r="K43" i="2"/>
  <c r="J43" i="2"/>
  <c r="I43" i="2"/>
  <c r="AG42" i="2"/>
  <c r="AF42" i="2"/>
  <c r="M42" i="2"/>
  <c r="L42" i="2"/>
  <c r="K42" i="2"/>
  <c r="J42" i="2"/>
  <c r="I42" i="2"/>
  <c r="M41" i="2"/>
  <c r="L41" i="2"/>
  <c r="K41" i="2"/>
  <c r="J41" i="2"/>
  <c r="I41" i="2"/>
  <c r="M40" i="2"/>
  <c r="L40" i="2"/>
  <c r="K40" i="2"/>
  <c r="J40" i="2"/>
  <c r="I40" i="2"/>
  <c r="AF39" i="2"/>
  <c r="M39" i="2"/>
  <c r="L39" i="2"/>
  <c r="K39" i="2"/>
  <c r="J39" i="2"/>
  <c r="I39" i="2"/>
  <c r="AF38" i="2"/>
  <c r="M38" i="2"/>
  <c r="L38" i="2"/>
  <c r="K38" i="2"/>
  <c r="J38" i="2"/>
  <c r="I38" i="2"/>
  <c r="AF37" i="2"/>
  <c r="M37" i="2"/>
  <c r="L37" i="2"/>
  <c r="K37" i="2"/>
  <c r="J37" i="2"/>
  <c r="I37" i="2"/>
  <c r="AG36" i="2"/>
  <c r="AF36" i="2"/>
  <c r="M36" i="2"/>
  <c r="L36" i="2"/>
  <c r="K36" i="2"/>
  <c r="J36" i="2"/>
  <c r="I36" i="2"/>
  <c r="AF35" i="2"/>
  <c r="M35" i="2"/>
  <c r="L35" i="2"/>
  <c r="K35" i="2"/>
  <c r="J35" i="2"/>
  <c r="I35" i="2"/>
  <c r="M34" i="2"/>
  <c r="L34" i="2"/>
  <c r="K34" i="2"/>
  <c r="J34" i="2"/>
  <c r="I34" i="2"/>
  <c r="AG33" i="2"/>
  <c r="AF33" i="2"/>
  <c r="M33" i="2"/>
  <c r="L33" i="2"/>
  <c r="K33" i="2"/>
  <c r="J33" i="2"/>
  <c r="I33" i="2"/>
  <c r="AG32" i="2"/>
  <c r="AF32" i="2"/>
  <c r="M32" i="2"/>
  <c r="L32" i="2"/>
  <c r="K32" i="2"/>
  <c r="J32" i="2"/>
  <c r="I32" i="2"/>
  <c r="AG31" i="2"/>
  <c r="AF31" i="2"/>
  <c r="M31" i="2"/>
  <c r="L31" i="2"/>
  <c r="K31" i="2"/>
  <c r="J31" i="2"/>
  <c r="I31" i="2"/>
  <c r="M30" i="2"/>
  <c r="L30" i="2"/>
  <c r="K30" i="2"/>
  <c r="J30" i="2"/>
  <c r="I30" i="2"/>
  <c r="M29" i="2"/>
  <c r="L29" i="2"/>
  <c r="K29" i="2"/>
  <c r="J29" i="2"/>
  <c r="I29" i="2"/>
  <c r="M28" i="2"/>
  <c r="L28" i="2"/>
  <c r="K28" i="2"/>
  <c r="J28" i="2"/>
  <c r="I28" i="2"/>
  <c r="M26" i="2"/>
  <c r="L26" i="2"/>
  <c r="K26" i="2"/>
  <c r="J26" i="2"/>
  <c r="I26" i="2"/>
  <c r="AG24" i="2"/>
  <c r="AF24" i="2"/>
  <c r="M24" i="2"/>
  <c r="M23" i="2"/>
  <c r="L23" i="2"/>
  <c r="K23" i="2"/>
  <c r="J23" i="2"/>
  <c r="I23" i="2"/>
  <c r="M22" i="2"/>
  <c r="L22" i="2"/>
  <c r="K22" i="2"/>
  <c r="J22" i="2"/>
  <c r="I22" i="2"/>
  <c r="M21" i="2"/>
  <c r="L21" i="2"/>
  <c r="K21" i="2"/>
  <c r="J21" i="2"/>
  <c r="I21" i="2"/>
  <c r="H20" i="2"/>
  <c r="L20" i="2" s="1"/>
  <c r="AG19" i="2"/>
  <c r="AF19" i="2"/>
  <c r="H19" i="2"/>
  <c r="L19" i="2" s="1"/>
  <c r="AG18" i="2"/>
  <c r="AF18" i="2"/>
  <c r="M18" i="2"/>
  <c r="L18" i="2"/>
  <c r="K18" i="2"/>
  <c r="J18" i="2"/>
  <c r="I18" i="2"/>
  <c r="AG17" i="2"/>
  <c r="AF17" i="2"/>
  <c r="M17" i="2"/>
  <c r="L17" i="2"/>
  <c r="K17" i="2"/>
  <c r="J17" i="2"/>
  <c r="I17" i="2"/>
  <c r="AG16" i="2"/>
  <c r="AF16" i="2"/>
  <c r="M16" i="2"/>
  <c r="L16" i="2"/>
  <c r="K16" i="2"/>
  <c r="J16" i="2"/>
  <c r="I16" i="2"/>
  <c r="M15" i="2"/>
  <c r="L15" i="2"/>
  <c r="K15" i="2"/>
  <c r="J15" i="2"/>
  <c r="I15" i="2"/>
  <c r="M14" i="2"/>
  <c r="L14" i="2"/>
  <c r="K14" i="2"/>
  <c r="J14" i="2"/>
  <c r="I14" i="2"/>
  <c r="AG13" i="2"/>
  <c r="AF13" i="2"/>
  <c r="M13" i="2"/>
  <c r="L13" i="2"/>
  <c r="K13" i="2"/>
  <c r="J13" i="2"/>
  <c r="I13" i="2"/>
  <c r="M12" i="2"/>
  <c r="L12" i="2"/>
  <c r="K12" i="2"/>
  <c r="J12" i="2"/>
  <c r="I12" i="2"/>
  <c r="M11" i="2"/>
  <c r="L11" i="2"/>
  <c r="K11" i="2"/>
  <c r="J11" i="2"/>
  <c r="I11" i="2"/>
  <c r="AG10" i="2"/>
  <c r="AF10" i="2"/>
  <c r="H10" i="2"/>
  <c r="L10" i="2" s="1"/>
  <c r="AQ652" i="1"/>
  <c r="AP652" i="1"/>
  <c r="AO652" i="1"/>
  <c r="AQ651" i="1"/>
  <c r="AP651" i="1"/>
  <c r="AO651" i="1"/>
  <c r="AQ650" i="1"/>
  <c r="AP650" i="1"/>
  <c r="AO650" i="1"/>
  <c r="H506" i="1"/>
  <c r="M506" i="1" s="1"/>
  <c r="AQ649" i="1"/>
  <c r="AP649" i="1"/>
  <c r="AO649" i="1"/>
  <c r="H505" i="1"/>
  <c r="L505" i="1" s="1"/>
  <c r="AQ648" i="1"/>
  <c r="AP648" i="1"/>
  <c r="AO648" i="1"/>
  <c r="H504" i="1"/>
  <c r="M504" i="1" s="1"/>
  <c r="AQ647" i="1"/>
  <c r="AP647" i="1"/>
  <c r="AO647" i="1"/>
  <c r="H503" i="1"/>
  <c r="L503" i="1" s="1"/>
  <c r="AQ645" i="1"/>
  <c r="AP645" i="1"/>
  <c r="AO645" i="1"/>
  <c r="M498" i="1"/>
  <c r="L498" i="1"/>
  <c r="K498" i="1"/>
  <c r="J498" i="1"/>
  <c r="I498" i="1"/>
  <c r="M497" i="1"/>
  <c r="L497" i="1"/>
  <c r="K497" i="1"/>
  <c r="J497" i="1"/>
  <c r="I497" i="1"/>
  <c r="M495" i="1"/>
  <c r="L495" i="1"/>
  <c r="K495" i="1"/>
  <c r="J495" i="1"/>
  <c r="I495" i="1"/>
  <c r="AQ640" i="1"/>
  <c r="AP640" i="1"/>
  <c r="AO640" i="1"/>
  <c r="M494" i="1"/>
  <c r="L494" i="1"/>
  <c r="K494" i="1"/>
  <c r="J494" i="1"/>
  <c r="I494" i="1"/>
  <c r="AQ639" i="1"/>
  <c r="AP639" i="1"/>
  <c r="AO639" i="1"/>
  <c r="M493" i="1"/>
  <c r="L493" i="1"/>
  <c r="K493" i="1"/>
  <c r="J493" i="1"/>
  <c r="I493" i="1"/>
  <c r="AQ638" i="1"/>
  <c r="AP638" i="1"/>
  <c r="AO638" i="1"/>
  <c r="H492" i="1"/>
  <c r="L492" i="1" s="1"/>
  <c r="M489" i="1"/>
  <c r="L489" i="1"/>
  <c r="K489" i="1"/>
  <c r="J489" i="1"/>
  <c r="I489" i="1"/>
  <c r="H488" i="1"/>
  <c r="M488" i="1" s="1"/>
  <c r="M487" i="1"/>
  <c r="L487" i="1"/>
  <c r="K487" i="1"/>
  <c r="J487" i="1"/>
  <c r="I487" i="1"/>
  <c r="M486" i="1"/>
  <c r="L486" i="1"/>
  <c r="K486" i="1"/>
  <c r="J486" i="1"/>
  <c r="I486" i="1"/>
  <c r="M484" i="1"/>
  <c r="L484" i="1"/>
  <c r="K484" i="1"/>
  <c r="J484" i="1"/>
  <c r="I484" i="1"/>
  <c r="M479" i="1"/>
  <c r="L479" i="1"/>
  <c r="K479" i="1"/>
  <c r="J479" i="1"/>
  <c r="I479" i="1"/>
  <c r="M478" i="1"/>
  <c r="L478" i="1"/>
  <c r="K478" i="1"/>
  <c r="J478" i="1"/>
  <c r="I478" i="1"/>
  <c r="M477" i="1"/>
  <c r="L477" i="1"/>
  <c r="K477" i="1"/>
  <c r="J477" i="1"/>
  <c r="I477" i="1"/>
  <c r="AQ629" i="1"/>
  <c r="AP629" i="1"/>
  <c r="AO629" i="1"/>
  <c r="M476" i="1"/>
  <c r="L476" i="1"/>
  <c r="K476" i="1"/>
  <c r="J476" i="1"/>
  <c r="I476" i="1"/>
  <c r="AQ628" i="1"/>
  <c r="AP628" i="1"/>
  <c r="AO628" i="1"/>
  <c r="AQ627" i="1"/>
  <c r="AP627" i="1"/>
  <c r="AO627" i="1"/>
  <c r="H474" i="1"/>
  <c r="L474" i="1" s="1"/>
  <c r="AQ626" i="1"/>
  <c r="AP626" i="1"/>
  <c r="AO626" i="1"/>
  <c r="H473" i="1"/>
  <c r="M473" i="1" s="1"/>
  <c r="AQ624" i="1"/>
  <c r="AP624" i="1"/>
  <c r="AO624" i="1"/>
  <c r="M472" i="1"/>
  <c r="L472" i="1"/>
  <c r="K472" i="1"/>
  <c r="J472" i="1"/>
  <c r="I472" i="1"/>
  <c r="AQ622" i="1"/>
  <c r="AP622" i="1"/>
  <c r="AO622" i="1"/>
  <c r="M471" i="1"/>
  <c r="L471" i="1"/>
  <c r="K471" i="1"/>
  <c r="J471" i="1"/>
  <c r="I471" i="1"/>
  <c r="AQ621" i="1"/>
  <c r="AP621" i="1"/>
  <c r="AO621" i="1"/>
  <c r="M470" i="1"/>
  <c r="L470" i="1"/>
  <c r="K470" i="1"/>
  <c r="J470" i="1"/>
  <c r="I470" i="1"/>
  <c r="AQ620" i="1"/>
  <c r="AP620" i="1"/>
  <c r="AO620" i="1"/>
  <c r="AQ619" i="1"/>
  <c r="AP619" i="1"/>
  <c r="AO619" i="1"/>
  <c r="M469" i="1"/>
  <c r="L469" i="1"/>
  <c r="K469" i="1"/>
  <c r="J469" i="1"/>
  <c r="I469" i="1"/>
  <c r="AQ618" i="1"/>
  <c r="AP618" i="1"/>
  <c r="AO618" i="1"/>
  <c r="M468" i="1"/>
  <c r="L468" i="1"/>
  <c r="K468" i="1"/>
  <c r="J468" i="1"/>
  <c r="I468" i="1"/>
  <c r="AQ617" i="1"/>
  <c r="AP617" i="1"/>
  <c r="AO617" i="1"/>
  <c r="M467" i="1"/>
  <c r="L467" i="1"/>
  <c r="K467" i="1"/>
  <c r="J467" i="1"/>
  <c r="I467" i="1"/>
  <c r="AQ616" i="1"/>
  <c r="AP616" i="1"/>
  <c r="AO616" i="1"/>
  <c r="M466" i="1"/>
  <c r="L466" i="1"/>
  <c r="K466" i="1"/>
  <c r="J466" i="1"/>
  <c r="I466" i="1"/>
  <c r="M458" i="1"/>
  <c r="L458" i="1"/>
  <c r="K458" i="1"/>
  <c r="J458" i="1"/>
  <c r="I458" i="1"/>
  <c r="AQ612" i="1"/>
  <c r="AP612" i="1"/>
  <c r="AO612" i="1"/>
  <c r="AQ611" i="1"/>
  <c r="AP611" i="1"/>
  <c r="AO611" i="1"/>
  <c r="AQ610" i="1"/>
  <c r="AP610" i="1"/>
  <c r="AO610" i="1"/>
  <c r="AQ609" i="1"/>
  <c r="AP609" i="1"/>
  <c r="AO609" i="1"/>
  <c r="M456" i="1"/>
  <c r="L456" i="1"/>
  <c r="K456" i="1"/>
  <c r="J456" i="1"/>
  <c r="I456" i="1"/>
  <c r="AQ608" i="1"/>
  <c r="AP608" i="1"/>
  <c r="AO608" i="1"/>
  <c r="M454" i="1"/>
  <c r="L454" i="1"/>
  <c r="K454" i="1"/>
  <c r="J454" i="1"/>
  <c r="I454" i="1"/>
  <c r="AQ607" i="1"/>
  <c r="AP607" i="1"/>
  <c r="AO607" i="1"/>
  <c r="AQ606" i="1"/>
  <c r="AP606" i="1"/>
  <c r="AO606" i="1"/>
  <c r="M453" i="1"/>
  <c r="L453" i="1"/>
  <c r="K453" i="1"/>
  <c r="J453" i="1"/>
  <c r="I453" i="1"/>
  <c r="M452" i="1"/>
  <c r="L452" i="1"/>
  <c r="K452" i="1"/>
  <c r="J452" i="1"/>
  <c r="I452" i="1"/>
  <c r="H451" i="1"/>
  <c r="M451" i="1" s="1"/>
  <c r="M450" i="1"/>
  <c r="L450" i="1"/>
  <c r="K450" i="1"/>
  <c r="J450" i="1"/>
  <c r="I450" i="1"/>
  <c r="AQ601" i="1"/>
  <c r="AP601" i="1"/>
  <c r="AO601" i="1"/>
  <c r="M449" i="1"/>
  <c r="L449" i="1"/>
  <c r="K449" i="1"/>
  <c r="J449" i="1"/>
  <c r="I449" i="1"/>
  <c r="M448" i="1"/>
  <c r="L448" i="1"/>
  <c r="K448" i="1"/>
  <c r="J448" i="1"/>
  <c r="I448" i="1"/>
  <c r="M447" i="1"/>
  <c r="L447" i="1"/>
  <c r="K447" i="1"/>
  <c r="J447" i="1"/>
  <c r="I447" i="1"/>
  <c r="M446" i="1"/>
  <c r="L446" i="1"/>
  <c r="K446" i="1"/>
  <c r="J446" i="1"/>
  <c r="I446" i="1"/>
  <c r="AQ596" i="1"/>
  <c r="AP596" i="1"/>
  <c r="AO596" i="1"/>
  <c r="H445" i="1"/>
  <c r="L445" i="1" s="1"/>
  <c r="AQ595" i="1"/>
  <c r="AP595" i="1"/>
  <c r="AO595" i="1"/>
  <c r="H444" i="1"/>
  <c r="M444" i="1" s="1"/>
  <c r="AP594" i="1"/>
  <c r="AO594" i="1"/>
  <c r="H443" i="1"/>
  <c r="M443" i="1" s="1"/>
  <c r="M442" i="1"/>
  <c r="L442" i="1"/>
  <c r="K442" i="1"/>
  <c r="J442" i="1"/>
  <c r="I442" i="1"/>
  <c r="M441" i="1"/>
  <c r="L441" i="1"/>
  <c r="K441" i="1"/>
  <c r="J441" i="1"/>
  <c r="I441" i="1"/>
  <c r="M440" i="1"/>
  <c r="L440" i="1"/>
  <c r="K440" i="1"/>
  <c r="J440" i="1"/>
  <c r="I440" i="1"/>
  <c r="H439" i="1"/>
  <c r="L439" i="1" s="1"/>
  <c r="AQ589" i="1"/>
  <c r="AP589" i="1"/>
  <c r="AO589" i="1"/>
  <c r="H438" i="1"/>
  <c r="M438" i="1" s="1"/>
  <c r="AQ588" i="1"/>
  <c r="AP588" i="1"/>
  <c r="AO588" i="1"/>
  <c r="H437" i="1"/>
  <c r="L437" i="1" s="1"/>
  <c r="AQ587" i="1"/>
  <c r="AP587" i="1"/>
  <c r="AO587" i="1"/>
  <c r="M436" i="1"/>
  <c r="L436" i="1"/>
  <c r="K436" i="1"/>
  <c r="J436" i="1"/>
  <c r="I436" i="1"/>
  <c r="AQ586" i="1"/>
  <c r="AP586" i="1"/>
  <c r="AO586" i="1"/>
  <c r="M435" i="1"/>
  <c r="L435" i="1"/>
  <c r="K435" i="1"/>
  <c r="J435" i="1"/>
  <c r="I435" i="1"/>
  <c r="H434" i="1"/>
  <c r="L434" i="1" s="1"/>
  <c r="M433" i="1"/>
  <c r="L433" i="1"/>
  <c r="K433" i="1"/>
  <c r="J433" i="1"/>
  <c r="I433" i="1"/>
  <c r="AQ583" i="1"/>
  <c r="AP583" i="1"/>
  <c r="AO583" i="1"/>
  <c r="AQ581" i="1"/>
  <c r="AP581" i="1"/>
  <c r="AO581" i="1"/>
  <c r="AQ580" i="1"/>
  <c r="AP580" i="1"/>
  <c r="AO580" i="1"/>
  <c r="M432" i="1"/>
  <c r="L432" i="1"/>
  <c r="K432" i="1"/>
  <c r="J432" i="1"/>
  <c r="I432" i="1"/>
  <c r="M431" i="1"/>
  <c r="L431" i="1"/>
  <c r="K431" i="1"/>
  <c r="J431" i="1"/>
  <c r="I431" i="1"/>
  <c r="M430" i="1"/>
  <c r="L430" i="1"/>
  <c r="K430" i="1"/>
  <c r="J430" i="1"/>
  <c r="I430" i="1"/>
  <c r="M429" i="1"/>
  <c r="L429" i="1"/>
  <c r="K429" i="1"/>
  <c r="J429" i="1"/>
  <c r="I429" i="1"/>
  <c r="AQ575" i="1"/>
  <c r="AP575" i="1"/>
  <c r="AO575" i="1"/>
  <c r="H428" i="1"/>
  <c r="L428" i="1" s="1"/>
  <c r="AQ574" i="1"/>
  <c r="AP574" i="1"/>
  <c r="AO574" i="1"/>
  <c r="M427" i="1"/>
  <c r="AQ573" i="1"/>
  <c r="AP573" i="1"/>
  <c r="AO573" i="1"/>
  <c r="H426" i="1"/>
  <c r="L426" i="1" s="1"/>
  <c r="M425" i="1"/>
  <c r="L425" i="1"/>
  <c r="K425" i="1"/>
  <c r="J425" i="1"/>
  <c r="I425" i="1"/>
  <c r="M424" i="1"/>
  <c r="L424" i="1"/>
  <c r="K424" i="1"/>
  <c r="J424" i="1"/>
  <c r="I424" i="1"/>
  <c r="M423" i="1"/>
  <c r="L423" i="1"/>
  <c r="K423" i="1"/>
  <c r="J423" i="1"/>
  <c r="I423" i="1"/>
  <c r="M422" i="1"/>
  <c r="L422" i="1"/>
  <c r="K422" i="1"/>
  <c r="J422" i="1"/>
  <c r="I422" i="1"/>
  <c r="M421" i="1"/>
  <c r="L421" i="1"/>
  <c r="K421" i="1"/>
  <c r="J421" i="1"/>
  <c r="I421" i="1"/>
  <c r="H420" i="1"/>
  <c r="M420" i="1" s="1"/>
  <c r="AQ566" i="1"/>
  <c r="AP566" i="1"/>
  <c r="AO566" i="1"/>
  <c r="M419" i="1"/>
  <c r="L419" i="1"/>
  <c r="K419" i="1"/>
  <c r="J419" i="1"/>
  <c r="I419" i="1"/>
  <c r="AQ565" i="1"/>
  <c r="AP565" i="1"/>
  <c r="AO565" i="1"/>
  <c r="M418" i="1"/>
  <c r="L418" i="1"/>
  <c r="K418" i="1"/>
  <c r="J418" i="1"/>
  <c r="I418" i="1"/>
  <c r="M415" i="1"/>
  <c r="L415" i="1"/>
  <c r="K415" i="1"/>
  <c r="J415" i="1"/>
  <c r="I415" i="1"/>
  <c r="L414" i="1"/>
  <c r="AQ561" i="1"/>
  <c r="AP561" i="1"/>
  <c r="AO561" i="1"/>
  <c r="M413" i="1"/>
  <c r="L413" i="1"/>
  <c r="K413" i="1"/>
  <c r="J413" i="1"/>
  <c r="I413" i="1"/>
  <c r="AQ559" i="1"/>
  <c r="AP559" i="1"/>
  <c r="AO559" i="1"/>
  <c r="M412" i="1"/>
  <c r="L412" i="1"/>
  <c r="K412" i="1"/>
  <c r="J412" i="1"/>
  <c r="I412" i="1"/>
  <c r="H411" i="1"/>
  <c r="L411" i="1" s="1"/>
  <c r="M410" i="1"/>
  <c r="L410" i="1"/>
  <c r="K410" i="1"/>
  <c r="J410" i="1"/>
  <c r="I410" i="1"/>
  <c r="M408" i="1"/>
  <c r="L408" i="1"/>
  <c r="K408" i="1"/>
  <c r="J408" i="1"/>
  <c r="I408" i="1"/>
  <c r="AQ553" i="1"/>
  <c r="AP553" i="1"/>
  <c r="AO553" i="1"/>
  <c r="H407" i="1"/>
  <c r="M407" i="1" s="1"/>
  <c r="M406" i="1"/>
  <c r="L406" i="1"/>
  <c r="K406" i="1"/>
  <c r="J406" i="1"/>
  <c r="I406" i="1"/>
  <c r="AQ549" i="1"/>
  <c r="AP549" i="1"/>
  <c r="AO549" i="1"/>
  <c r="M405" i="1"/>
  <c r="L405" i="1"/>
  <c r="K405" i="1"/>
  <c r="J405" i="1"/>
  <c r="I405" i="1"/>
  <c r="M404" i="1"/>
  <c r="L404" i="1"/>
  <c r="K404" i="1"/>
  <c r="J404" i="1"/>
  <c r="I404" i="1"/>
  <c r="AQ547" i="1"/>
  <c r="AP547" i="1"/>
  <c r="AO547" i="1"/>
  <c r="M403" i="1"/>
  <c r="L403" i="1"/>
  <c r="K403" i="1"/>
  <c r="J403" i="1"/>
  <c r="I403" i="1"/>
  <c r="AQ546" i="1"/>
  <c r="AP546" i="1"/>
  <c r="AO546" i="1"/>
  <c r="M402" i="1"/>
  <c r="L402" i="1"/>
  <c r="K402" i="1"/>
  <c r="J402" i="1"/>
  <c r="I402" i="1"/>
  <c r="AQ545" i="1"/>
  <c r="AP545" i="1"/>
  <c r="AO545" i="1"/>
  <c r="M401" i="1"/>
  <c r="L401" i="1"/>
  <c r="K401" i="1"/>
  <c r="J401" i="1"/>
  <c r="I401" i="1"/>
  <c r="AQ544" i="1"/>
  <c r="AP544" i="1"/>
  <c r="AO544" i="1"/>
  <c r="M400" i="1"/>
  <c r="L400" i="1"/>
  <c r="K400" i="1"/>
  <c r="J400" i="1"/>
  <c r="I400" i="1"/>
  <c r="AQ543" i="1"/>
  <c r="AP543" i="1"/>
  <c r="AO543" i="1"/>
  <c r="M399" i="1"/>
  <c r="L399" i="1"/>
  <c r="K399" i="1"/>
  <c r="J399" i="1"/>
  <c r="I399" i="1"/>
  <c r="AQ542" i="1"/>
  <c r="AP542" i="1"/>
  <c r="AO542" i="1"/>
  <c r="M398" i="1"/>
  <c r="L398" i="1"/>
  <c r="K398" i="1"/>
  <c r="J398" i="1"/>
  <c r="I398" i="1"/>
  <c r="AQ541" i="1"/>
  <c r="AP541" i="1"/>
  <c r="AO541" i="1"/>
  <c r="M397" i="1"/>
  <c r="L397" i="1"/>
  <c r="K397" i="1"/>
  <c r="J397" i="1"/>
  <c r="I397" i="1"/>
  <c r="AQ540" i="1"/>
  <c r="AP540" i="1"/>
  <c r="AO540" i="1"/>
  <c r="H396" i="1"/>
  <c r="M396" i="1" s="1"/>
  <c r="M395" i="1"/>
  <c r="L395" i="1"/>
  <c r="K395" i="1"/>
  <c r="J395" i="1"/>
  <c r="I395" i="1"/>
  <c r="H394" i="1"/>
  <c r="L394" i="1" s="1"/>
  <c r="AQ537" i="1"/>
  <c r="AP537" i="1"/>
  <c r="AO537" i="1"/>
  <c r="H393" i="1"/>
  <c r="M393" i="1" s="1"/>
  <c r="AQ536" i="1"/>
  <c r="AP536" i="1"/>
  <c r="AO536" i="1"/>
  <c r="M392" i="1"/>
  <c r="L392" i="1"/>
  <c r="K392" i="1"/>
  <c r="J392" i="1"/>
  <c r="I392" i="1"/>
  <c r="AQ535" i="1"/>
  <c r="AP535" i="1"/>
  <c r="AO535" i="1"/>
  <c r="AQ534" i="1"/>
  <c r="AP534" i="1"/>
  <c r="AO534" i="1"/>
  <c r="AQ533" i="1"/>
  <c r="AP533" i="1"/>
  <c r="AO533" i="1"/>
  <c r="AQ532" i="1"/>
  <c r="AP532" i="1"/>
  <c r="AO532" i="1"/>
  <c r="AQ531" i="1"/>
  <c r="AP531" i="1"/>
  <c r="AO531" i="1"/>
  <c r="H391" i="1"/>
  <c r="L391" i="1" s="1"/>
  <c r="AQ530" i="1"/>
  <c r="AP530" i="1"/>
  <c r="AO530" i="1"/>
  <c r="H390" i="1"/>
  <c r="M390" i="1" s="1"/>
  <c r="AQ529" i="1"/>
  <c r="AP529" i="1"/>
  <c r="AO529" i="1"/>
  <c r="AQ528" i="1"/>
  <c r="AP528" i="1"/>
  <c r="AO528" i="1"/>
  <c r="M389" i="1"/>
  <c r="L389" i="1"/>
  <c r="K389" i="1"/>
  <c r="J389" i="1"/>
  <c r="I389" i="1"/>
  <c r="AQ527" i="1"/>
  <c r="AP527" i="1"/>
  <c r="AO527" i="1"/>
  <c r="AQ526" i="1"/>
  <c r="AP526" i="1"/>
  <c r="AO526" i="1"/>
  <c r="M388" i="1"/>
  <c r="L388" i="1"/>
  <c r="K388" i="1"/>
  <c r="J388" i="1"/>
  <c r="I388" i="1"/>
  <c r="M387" i="1"/>
  <c r="L387" i="1"/>
  <c r="K387" i="1"/>
  <c r="J387" i="1"/>
  <c r="I387" i="1"/>
  <c r="M386" i="1"/>
  <c r="L386" i="1"/>
  <c r="K386" i="1"/>
  <c r="J386" i="1"/>
  <c r="I386" i="1"/>
  <c r="AP520" i="1"/>
  <c r="AO520" i="1"/>
  <c r="AP519" i="1"/>
  <c r="AO519" i="1"/>
  <c r="AP518" i="1"/>
  <c r="AO518" i="1"/>
  <c r="AP517" i="1"/>
  <c r="AO517" i="1"/>
  <c r="M382" i="1"/>
  <c r="L382" i="1"/>
  <c r="K382" i="1"/>
  <c r="J382" i="1"/>
  <c r="I382" i="1"/>
  <c r="AP516" i="1"/>
  <c r="AO516" i="1"/>
  <c r="M381" i="1"/>
  <c r="L381" i="1"/>
  <c r="K381" i="1"/>
  <c r="J381" i="1"/>
  <c r="I381" i="1"/>
  <c r="AQ515" i="1"/>
  <c r="AP515" i="1"/>
  <c r="AO515" i="1"/>
  <c r="M380" i="1"/>
  <c r="L380" i="1"/>
  <c r="K380" i="1"/>
  <c r="J380" i="1"/>
  <c r="I380" i="1"/>
  <c r="M378" i="1"/>
  <c r="L378" i="1"/>
  <c r="K378" i="1"/>
  <c r="J378" i="1"/>
  <c r="I378" i="1"/>
  <c r="AP513" i="1"/>
  <c r="AO513" i="1"/>
  <c r="AP512" i="1"/>
  <c r="AO512" i="1"/>
  <c r="AP511" i="1"/>
  <c r="AO511" i="1"/>
  <c r="AP510" i="1"/>
  <c r="AO510" i="1"/>
  <c r="AQ509" i="1"/>
  <c r="AP509" i="1"/>
  <c r="AO509" i="1"/>
  <c r="AQ508" i="1"/>
  <c r="AP508" i="1"/>
  <c r="AO508" i="1"/>
  <c r="AQ507" i="1"/>
  <c r="AP507" i="1"/>
  <c r="AO507" i="1"/>
  <c r="AQ506" i="1"/>
  <c r="AP506" i="1"/>
  <c r="AO506" i="1"/>
  <c r="BB505" i="1"/>
  <c r="BA505" i="1"/>
  <c r="AZ505" i="1"/>
  <c r="BB504" i="1"/>
  <c r="BA504" i="1"/>
  <c r="AZ504" i="1"/>
  <c r="BB502" i="1"/>
  <c r="BA502" i="1"/>
  <c r="AZ502" i="1"/>
  <c r="H372" i="1"/>
  <c r="H371" i="1"/>
  <c r="L371" i="1" s="1"/>
  <c r="H370" i="1"/>
  <c r="L370" i="1" s="1"/>
  <c r="H369" i="1"/>
  <c r="L369" i="1" s="1"/>
  <c r="H368" i="1"/>
  <c r="L368" i="1" s="1"/>
  <c r="BB469" i="1"/>
  <c r="BA469" i="1"/>
  <c r="AZ469" i="1"/>
  <c r="BB468" i="1"/>
  <c r="BA468" i="1"/>
  <c r="AZ468" i="1"/>
  <c r="H367" i="1"/>
  <c r="L367" i="1" s="1"/>
  <c r="BB467" i="1"/>
  <c r="BA467" i="1"/>
  <c r="AZ467" i="1"/>
  <c r="H366" i="1"/>
  <c r="M366" i="1" s="1"/>
  <c r="BB466" i="1"/>
  <c r="BA466" i="1"/>
  <c r="AZ466" i="1"/>
  <c r="H365" i="1"/>
  <c r="L365" i="1" s="1"/>
  <c r="BB459" i="1"/>
  <c r="BA459" i="1"/>
  <c r="AZ459" i="1"/>
  <c r="M364" i="1"/>
  <c r="L364" i="1"/>
  <c r="K364" i="1"/>
  <c r="J364" i="1"/>
  <c r="I364" i="1"/>
  <c r="M363" i="1"/>
  <c r="L363" i="1"/>
  <c r="K363" i="1"/>
  <c r="J363" i="1"/>
  <c r="I363" i="1"/>
  <c r="M362" i="1"/>
  <c r="L362" i="1"/>
  <c r="K362" i="1"/>
  <c r="J362" i="1"/>
  <c r="I362" i="1"/>
  <c r="M361" i="1"/>
  <c r="L361" i="1"/>
  <c r="K361" i="1"/>
  <c r="J361" i="1"/>
  <c r="I361" i="1"/>
  <c r="M360" i="1"/>
  <c r="L360" i="1"/>
  <c r="K360" i="1"/>
  <c r="J360" i="1"/>
  <c r="I360" i="1"/>
  <c r="M359" i="1"/>
  <c r="L359" i="1"/>
  <c r="K359" i="1"/>
  <c r="J359" i="1"/>
  <c r="I359" i="1"/>
  <c r="M358" i="1"/>
  <c r="L358" i="1"/>
  <c r="K358" i="1"/>
  <c r="J358" i="1"/>
  <c r="I358" i="1"/>
  <c r="BB451" i="1"/>
  <c r="BA451" i="1"/>
  <c r="AZ451" i="1"/>
  <c r="BB450" i="1"/>
  <c r="BA450" i="1"/>
  <c r="AZ450" i="1"/>
  <c r="BB446" i="1"/>
  <c r="BA446" i="1"/>
  <c r="AZ446" i="1"/>
  <c r="BB445" i="1"/>
  <c r="BA445" i="1"/>
  <c r="AZ445" i="1"/>
  <c r="BB444" i="1"/>
  <c r="BA444" i="1"/>
  <c r="AZ444" i="1"/>
  <c r="BB443" i="1"/>
  <c r="BA443" i="1"/>
  <c r="AZ443" i="1"/>
  <c r="M354" i="1"/>
  <c r="M353" i="1"/>
  <c r="M352" i="1"/>
  <c r="BB439" i="1"/>
  <c r="BA439" i="1"/>
  <c r="AZ439" i="1"/>
  <c r="BB438" i="1"/>
  <c r="BA438" i="1"/>
  <c r="AZ438" i="1"/>
  <c r="BB437" i="1"/>
  <c r="BA437" i="1"/>
  <c r="AZ437" i="1"/>
  <c r="BB436" i="1"/>
  <c r="BA436" i="1"/>
  <c r="AZ436" i="1"/>
  <c r="BB435" i="1"/>
  <c r="BA435" i="1"/>
  <c r="AZ435" i="1"/>
  <c r="M351" i="1"/>
  <c r="L351" i="1"/>
  <c r="K351" i="1"/>
  <c r="J351" i="1"/>
  <c r="I351" i="1"/>
  <c r="M350" i="1"/>
  <c r="L350" i="1"/>
  <c r="K350" i="1"/>
  <c r="J350" i="1"/>
  <c r="I350" i="1"/>
  <c r="M349" i="1"/>
  <c r="L349" i="1"/>
  <c r="K349" i="1"/>
  <c r="J349" i="1"/>
  <c r="I349" i="1"/>
  <c r="M348" i="1"/>
  <c r="L348" i="1"/>
  <c r="K348" i="1"/>
  <c r="J348" i="1"/>
  <c r="I348" i="1"/>
  <c r="BB430" i="1"/>
  <c r="BA430" i="1"/>
  <c r="AZ430" i="1"/>
  <c r="BB429" i="1"/>
  <c r="BA429" i="1"/>
  <c r="AZ429" i="1"/>
  <c r="M347" i="1"/>
  <c r="L347" i="1"/>
  <c r="K347" i="1"/>
  <c r="J347" i="1"/>
  <c r="I347" i="1"/>
  <c r="M346" i="1"/>
  <c r="L346" i="1"/>
  <c r="K346" i="1"/>
  <c r="J346" i="1"/>
  <c r="I346" i="1"/>
  <c r="M345" i="1"/>
  <c r="L345" i="1"/>
  <c r="K345" i="1"/>
  <c r="J345" i="1"/>
  <c r="I345" i="1"/>
  <c r="BB426" i="1"/>
  <c r="BA426" i="1"/>
  <c r="AZ426" i="1"/>
  <c r="M344" i="1"/>
  <c r="L344" i="1"/>
  <c r="K344" i="1"/>
  <c r="J344" i="1"/>
  <c r="I344" i="1"/>
  <c r="BB425" i="1"/>
  <c r="BA425" i="1"/>
  <c r="AZ425" i="1"/>
  <c r="H342" i="1"/>
  <c r="L342" i="1" s="1"/>
  <c r="BB424" i="1"/>
  <c r="BA424" i="1"/>
  <c r="AZ424" i="1"/>
  <c r="H341" i="1"/>
  <c r="M341" i="1" s="1"/>
  <c r="BB423" i="1"/>
  <c r="BA423" i="1"/>
  <c r="AZ423" i="1"/>
  <c r="H340" i="1"/>
  <c r="L340" i="1" s="1"/>
  <c r="M339" i="1"/>
  <c r="L339" i="1"/>
  <c r="K339" i="1"/>
  <c r="J339" i="1"/>
  <c r="I339" i="1"/>
  <c r="BB421" i="1"/>
  <c r="BA421" i="1"/>
  <c r="AZ421" i="1"/>
  <c r="M338" i="1"/>
  <c r="L338" i="1"/>
  <c r="K338" i="1"/>
  <c r="J338" i="1"/>
  <c r="I338" i="1"/>
  <c r="BB420" i="1"/>
  <c r="BA420" i="1"/>
  <c r="AZ420" i="1"/>
  <c r="H337" i="1"/>
  <c r="L337" i="1" s="1"/>
  <c r="H335" i="1"/>
  <c r="L335" i="1" s="1"/>
  <c r="BB417" i="1"/>
  <c r="BA417" i="1"/>
  <c r="AZ417" i="1"/>
  <c r="H334" i="1"/>
  <c r="M334" i="1" s="1"/>
  <c r="BB415" i="1"/>
  <c r="BA415" i="1"/>
  <c r="AZ415" i="1"/>
  <c r="H329" i="1"/>
  <c r="M329" i="1" s="1"/>
  <c r="H328" i="1"/>
  <c r="M328" i="1" s="1"/>
  <c r="H327" i="1"/>
  <c r="M327" i="1" s="1"/>
  <c r="H326" i="1"/>
  <c r="M326" i="1" s="1"/>
  <c r="H325" i="1"/>
  <c r="M325" i="1" s="1"/>
  <c r="M324" i="1"/>
  <c r="L324" i="1"/>
  <c r="K324" i="1"/>
  <c r="J324" i="1"/>
  <c r="I324" i="1"/>
  <c r="M323" i="1"/>
  <c r="L323" i="1"/>
  <c r="K323" i="1"/>
  <c r="J323" i="1"/>
  <c r="I323" i="1"/>
  <c r="M321" i="1"/>
  <c r="L321" i="1"/>
  <c r="K321" i="1"/>
  <c r="J321" i="1"/>
  <c r="I321" i="1"/>
  <c r="M320" i="1"/>
  <c r="L320" i="1"/>
  <c r="K320" i="1"/>
  <c r="J320" i="1"/>
  <c r="I320" i="1"/>
  <c r="M319" i="1"/>
  <c r="L319" i="1"/>
  <c r="K319" i="1"/>
  <c r="J319" i="1"/>
  <c r="I319" i="1"/>
  <c r="M318" i="1"/>
  <c r="L318" i="1"/>
  <c r="K318" i="1"/>
  <c r="J318" i="1"/>
  <c r="I318" i="1"/>
  <c r="M317" i="1"/>
  <c r="L317" i="1"/>
  <c r="K317" i="1"/>
  <c r="J317" i="1"/>
  <c r="I317" i="1"/>
  <c r="H314" i="1"/>
  <c r="M314" i="1" s="1"/>
  <c r="H311" i="1"/>
  <c r="M311" i="1" s="1"/>
  <c r="M310" i="1"/>
  <c r="L310" i="1"/>
  <c r="K310" i="1"/>
  <c r="J310" i="1"/>
  <c r="I310" i="1"/>
  <c r="H309" i="1"/>
  <c r="I309" i="1" s="1"/>
  <c r="M304" i="1"/>
  <c r="L304" i="1"/>
  <c r="K304" i="1"/>
  <c r="J304" i="1"/>
  <c r="I304" i="1"/>
  <c r="M303" i="1"/>
  <c r="L303" i="1"/>
  <c r="K303" i="1"/>
  <c r="J303" i="1"/>
  <c r="I303" i="1"/>
  <c r="M301" i="1"/>
  <c r="L301" i="1"/>
  <c r="K301" i="1"/>
  <c r="J301" i="1"/>
  <c r="I301" i="1"/>
  <c r="M300" i="1"/>
  <c r="L300" i="1"/>
  <c r="K300" i="1"/>
  <c r="J300" i="1"/>
  <c r="I300" i="1"/>
  <c r="H298" i="1"/>
  <c r="L298" i="1" s="1"/>
  <c r="H297" i="1"/>
  <c r="L297" i="1" s="1"/>
  <c r="H296" i="1"/>
  <c r="L296" i="1" s="1"/>
  <c r="BB388" i="1"/>
  <c r="BA388" i="1"/>
  <c r="AZ388" i="1"/>
  <c r="H295" i="1"/>
  <c r="M295" i="1" s="1"/>
  <c r="M294" i="1"/>
  <c r="L294" i="1"/>
  <c r="K294" i="1"/>
  <c r="J294" i="1"/>
  <c r="I294" i="1"/>
  <c r="M293" i="1"/>
  <c r="L293" i="1"/>
  <c r="K293" i="1"/>
  <c r="J293" i="1"/>
  <c r="I293" i="1"/>
  <c r="M292" i="1"/>
  <c r="L292" i="1"/>
  <c r="K292" i="1"/>
  <c r="J292" i="1"/>
  <c r="I292" i="1"/>
  <c r="H291" i="1"/>
  <c r="M291" i="1" s="1"/>
  <c r="BB381" i="1"/>
  <c r="BA381" i="1"/>
  <c r="AZ381" i="1"/>
  <c r="H290" i="1"/>
  <c r="L290" i="1" s="1"/>
  <c r="H287" i="1"/>
  <c r="L287" i="1" s="1"/>
  <c r="H286" i="1"/>
  <c r="L286" i="1" s="1"/>
  <c r="BB371" i="1"/>
  <c r="BA371" i="1"/>
  <c r="AZ371" i="1"/>
  <c r="H284" i="1"/>
  <c r="M284" i="1" s="1"/>
  <c r="BB370" i="1"/>
  <c r="BA370" i="1"/>
  <c r="AZ370" i="1"/>
  <c r="H282" i="1"/>
  <c r="L282" i="1" s="1"/>
  <c r="BB369" i="1"/>
  <c r="BA369" i="1"/>
  <c r="AZ369" i="1"/>
  <c r="H281" i="1"/>
  <c r="M281" i="1" s="1"/>
  <c r="BB367" i="1"/>
  <c r="BA367" i="1"/>
  <c r="AZ367" i="1"/>
  <c r="H279" i="1"/>
  <c r="L279" i="1" s="1"/>
  <c r="BB366" i="1"/>
  <c r="BA366" i="1"/>
  <c r="AZ366" i="1"/>
  <c r="H275" i="1"/>
  <c r="M275" i="1" s="1"/>
  <c r="BB365" i="1"/>
  <c r="BA365" i="1"/>
  <c r="AZ365" i="1"/>
  <c r="H274" i="1"/>
  <c r="L274" i="1" s="1"/>
  <c r="BB364" i="1"/>
  <c r="BA364" i="1"/>
  <c r="AZ364" i="1"/>
  <c r="H273" i="1"/>
  <c r="M273" i="1" s="1"/>
  <c r="M272" i="1"/>
  <c r="L272" i="1"/>
  <c r="K272" i="1"/>
  <c r="J272" i="1"/>
  <c r="I272" i="1"/>
  <c r="M271" i="1"/>
  <c r="L271" i="1"/>
  <c r="K271" i="1"/>
  <c r="J271" i="1"/>
  <c r="I271" i="1"/>
  <c r="M270" i="1"/>
  <c r="L270" i="1"/>
  <c r="K270" i="1"/>
  <c r="J270" i="1"/>
  <c r="I270" i="1"/>
  <c r="BB360" i="1"/>
  <c r="BA360" i="1"/>
  <c r="AZ360" i="1"/>
  <c r="H269" i="1"/>
  <c r="M269" i="1" s="1"/>
  <c r="M268" i="1"/>
  <c r="L268" i="1"/>
  <c r="K268" i="1"/>
  <c r="J268" i="1"/>
  <c r="I268" i="1"/>
  <c r="M267" i="1"/>
  <c r="L267" i="1"/>
  <c r="K267" i="1"/>
  <c r="J267" i="1"/>
  <c r="I267" i="1"/>
  <c r="M266" i="1"/>
  <c r="L266" i="1"/>
  <c r="K266" i="1"/>
  <c r="J266" i="1"/>
  <c r="I266" i="1"/>
  <c r="BB353" i="1"/>
  <c r="BA353" i="1"/>
  <c r="AZ353" i="1"/>
  <c r="H265" i="1"/>
  <c r="M265" i="1" s="1"/>
  <c r="M264" i="1"/>
  <c r="L264" i="1"/>
  <c r="K264" i="1"/>
  <c r="J264" i="1"/>
  <c r="I264" i="1"/>
  <c r="M263" i="1"/>
  <c r="L263" i="1"/>
  <c r="K263" i="1"/>
  <c r="J263" i="1"/>
  <c r="I263" i="1"/>
  <c r="BB350" i="1"/>
  <c r="BA350" i="1"/>
  <c r="AZ350" i="1"/>
  <c r="M262" i="1"/>
  <c r="L262" i="1"/>
  <c r="K262" i="1"/>
  <c r="J262" i="1"/>
  <c r="I262" i="1"/>
  <c r="BB349" i="1"/>
  <c r="BA349" i="1"/>
  <c r="AZ349" i="1"/>
  <c r="H261" i="1"/>
  <c r="L261" i="1" s="1"/>
  <c r="H260" i="1"/>
  <c r="L260" i="1" s="1"/>
  <c r="H259" i="1"/>
  <c r="L259" i="1" s="1"/>
  <c r="H258" i="1"/>
  <c r="L258" i="1" s="1"/>
  <c r="H257" i="1"/>
  <c r="L257" i="1" s="1"/>
  <c r="BB344" i="1"/>
  <c r="BA344" i="1"/>
  <c r="AZ344" i="1"/>
  <c r="H256" i="1"/>
  <c r="M256" i="1" s="1"/>
  <c r="BB343" i="1"/>
  <c r="BA343" i="1"/>
  <c r="AZ343" i="1"/>
  <c r="H255" i="1"/>
  <c r="L255" i="1" s="1"/>
  <c r="BB341" i="1"/>
  <c r="BA341" i="1"/>
  <c r="AZ341" i="1"/>
  <c r="BB340" i="1"/>
  <c r="BA340" i="1"/>
  <c r="AZ340" i="1"/>
  <c r="BB339" i="1"/>
  <c r="BA339" i="1"/>
  <c r="AZ339" i="1"/>
  <c r="BB338" i="1"/>
  <c r="BA338" i="1"/>
  <c r="AZ338" i="1"/>
  <c r="BB337" i="1"/>
  <c r="BA337" i="1"/>
  <c r="AZ337" i="1"/>
  <c r="H254" i="1"/>
  <c r="L254" i="1" s="1"/>
  <c r="H252" i="1"/>
  <c r="L252" i="1" s="1"/>
  <c r="H249" i="1"/>
  <c r="L249" i="1" s="1"/>
  <c r="H248" i="1"/>
  <c r="L248" i="1" s="1"/>
  <c r="H247" i="1"/>
  <c r="L247" i="1" s="1"/>
  <c r="M246" i="1"/>
  <c r="L246" i="1"/>
  <c r="K246" i="1"/>
  <c r="J246" i="1"/>
  <c r="I246" i="1"/>
  <c r="H245" i="1"/>
  <c r="M245" i="1" s="1"/>
  <c r="M244" i="1"/>
  <c r="L244" i="1"/>
  <c r="K244" i="1"/>
  <c r="J244" i="1"/>
  <c r="I244" i="1"/>
  <c r="BB324" i="1"/>
  <c r="BA324" i="1"/>
  <c r="AZ324" i="1"/>
  <c r="M243" i="1"/>
  <c r="L243" i="1"/>
  <c r="K243" i="1"/>
  <c r="J243" i="1"/>
  <c r="I243" i="1"/>
  <c r="BB323" i="1"/>
  <c r="BA323" i="1"/>
  <c r="AZ323" i="1"/>
  <c r="H242" i="1"/>
  <c r="M242" i="1" s="1"/>
  <c r="H241" i="1"/>
  <c r="M241" i="1" s="1"/>
  <c r="H240" i="1"/>
  <c r="M240" i="1" s="1"/>
  <c r="M237" i="1"/>
  <c r="L237" i="1"/>
  <c r="K237" i="1"/>
  <c r="J237" i="1"/>
  <c r="I237" i="1"/>
  <c r="M236" i="1"/>
  <c r="L236" i="1"/>
  <c r="K236" i="1"/>
  <c r="J236" i="1"/>
  <c r="I236" i="1"/>
  <c r="M235" i="1"/>
  <c r="L235" i="1"/>
  <c r="K235" i="1"/>
  <c r="J235" i="1"/>
  <c r="I235" i="1"/>
  <c r="M234" i="1"/>
  <c r="L234" i="1"/>
  <c r="K234" i="1"/>
  <c r="J234" i="1"/>
  <c r="I234" i="1"/>
  <c r="M233" i="1"/>
  <c r="L233" i="1"/>
  <c r="K233" i="1"/>
  <c r="J233" i="1"/>
  <c r="I233" i="1"/>
  <c r="M232" i="1"/>
  <c r="L232" i="1"/>
  <c r="K232" i="1"/>
  <c r="J232" i="1"/>
  <c r="I232" i="1"/>
  <c r="M231" i="1"/>
  <c r="L231" i="1"/>
  <c r="K231" i="1"/>
  <c r="J231" i="1"/>
  <c r="I231" i="1"/>
  <c r="M230" i="1"/>
  <c r="L230" i="1"/>
  <c r="K230" i="1"/>
  <c r="J230" i="1"/>
  <c r="I230" i="1"/>
  <c r="M229" i="1"/>
  <c r="L229" i="1"/>
  <c r="K229" i="1"/>
  <c r="J229" i="1"/>
  <c r="I229" i="1"/>
  <c r="BB297" i="1"/>
  <c r="BA297" i="1"/>
  <c r="AZ297" i="1"/>
  <c r="M228" i="1"/>
  <c r="L228" i="1"/>
  <c r="K228" i="1"/>
  <c r="J228" i="1"/>
  <c r="I228" i="1"/>
  <c r="M227" i="1"/>
  <c r="L227" i="1"/>
  <c r="K227" i="1"/>
  <c r="J227" i="1"/>
  <c r="I227" i="1"/>
  <c r="M226" i="1"/>
  <c r="L226" i="1"/>
  <c r="K226" i="1"/>
  <c r="J226" i="1"/>
  <c r="I226" i="1"/>
  <c r="M225" i="1"/>
  <c r="L225" i="1"/>
  <c r="K225" i="1"/>
  <c r="J225" i="1"/>
  <c r="I225" i="1"/>
  <c r="M224" i="1"/>
  <c r="L224" i="1"/>
  <c r="K224" i="1"/>
  <c r="J224" i="1"/>
  <c r="I224" i="1"/>
  <c r="M223" i="1"/>
  <c r="L223" i="1"/>
  <c r="K223" i="1"/>
  <c r="J223" i="1"/>
  <c r="I223" i="1"/>
  <c r="M221" i="1"/>
  <c r="L221" i="1"/>
  <c r="K221" i="1"/>
  <c r="J221" i="1"/>
  <c r="I221" i="1"/>
  <c r="M220" i="1"/>
  <c r="L220" i="1"/>
  <c r="K220" i="1"/>
  <c r="J220" i="1"/>
  <c r="I220" i="1"/>
  <c r="M219" i="1"/>
  <c r="L219" i="1"/>
  <c r="K219" i="1"/>
  <c r="J219" i="1"/>
  <c r="I219" i="1"/>
  <c r="M218" i="1"/>
  <c r="L218" i="1"/>
  <c r="K218" i="1"/>
  <c r="J218" i="1"/>
  <c r="I218" i="1"/>
  <c r="M217" i="1"/>
  <c r="L217" i="1"/>
  <c r="K217" i="1"/>
  <c r="J217" i="1"/>
  <c r="I217" i="1"/>
  <c r="M216" i="1"/>
  <c r="L216" i="1"/>
  <c r="K216" i="1"/>
  <c r="J216" i="1"/>
  <c r="I216" i="1"/>
  <c r="M215" i="1"/>
  <c r="L215" i="1"/>
  <c r="K215" i="1"/>
  <c r="J215" i="1"/>
  <c r="I215" i="1"/>
  <c r="M214" i="1"/>
  <c r="L214" i="1"/>
  <c r="K214" i="1"/>
  <c r="J214" i="1"/>
  <c r="I214" i="1"/>
  <c r="M213" i="1"/>
  <c r="L213" i="1"/>
  <c r="K213" i="1"/>
  <c r="J213" i="1"/>
  <c r="I213" i="1"/>
  <c r="M212" i="1"/>
  <c r="L212" i="1"/>
  <c r="K212" i="1"/>
  <c r="J212" i="1"/>
  <c r="I212" i="1"/>
  <c r="M211" i="1"/>
  <c r="L211" i="1"/>
  <c r="K211" i="1"/>
  <c r="J211" i="1"/>
  <c r="I211" i="1"/>
  <c r="M210" i="1"/>
  <c r="L210" i="1"/>
  <c r="K210" i="1"/>
  <c r="J210" i="1"/>
  <c r="I210" i="1"/>
  <c r="M207" i="1"/>
  <c r="L207" i="1"/>
  <c r="K207" i="1"/>
  <c r="J207" i="1"/>
  <c r="I207" i="1"/>
  <c r="M206" i="1"/>
  <c r="L206" i="1"/>
  <c r="K206" i="1"/>
  <c r="J206" i="1"/>
  <c r="I206" i="1"/>
  <c r="M205" i="1"/>
  <c r="L205" i="1"/>
  <c r="K205" i="1"/>
  <c r="J205" i="1"/>
  <c r="I205" i="1"/>
  <c r="M204" i="1"/>
  <c r="L204" i="1"/>
  <c r="K204" i="1"/>
  <c r="J204" i="1"/>
  <c r="I204" i="1"/>
  <c r="M203" i="1"/>
  <c r="L203" i="1"/>
  <c r="K203" i="1"/>
  <c r="J203" i="1"/>
  <c r="I203" i="1"/>
  <c r="M202" i="1"/>
  <c r="L202" i="1"/>
  <c r="K202" i="1"/>
  <c r="J202" i="1"/>
  <c r="I202" i="1"/>
  <c r="M201" i="1"/>
  <c r="L201" i="1"/>
  <c r="K201" i="1"/>
  <c r="J201" i="1"/>
  <c r="I201" i="1"/>
  <c r="M200" i="1"/>
  <c r="L200" i="1"/>
  <c r="K200" i="1"/>
  <c r="J200" i="1"/>
  <c r="I200" i="1"/>
  <c r="M199" i="1"/>
  <c r="L199" i="1"/>
  <c r="K199" i="1"/>
  <c r="J199" i="1"/>
  <c r="I199" i="1"/>
  <c r="M198" i="1"/>
  <c r="L198" i="1"/>
  <c r="K198" i="1"/>
  <c r="J198" i="1"/>
  <c r="I198" i="1"/>
  <c r="M197" i="1"/>
  <c r="L197" i="1"/>
  <c r="K197" i="1"/>
  <c r="J197" i="1"/>
  <c r="I197" i="1"/>
  <c r="M196" i="1"/>
  <c r="L196" i="1"/>
  <c r="K196" i="1"/>
  <c r="J196" i="1"/>
  <c r="I196" i="1"/>
  <c r="M195" i="1"/>
  <c r="L195" i="1"/>
  <c r="K195" i="1"/>
  <c r="J195" i="1"/>
  <c r="I195" i="1"/>
  <c r="M194" i="1"/>
  <c r="L194" i="1"/>
  <c r="K194" i="1"/>
  <c r="J194" i="1"/>
  <c r="I194" i="1"/>
  <c r="M193" i="1"/>
  <c r="L193" i="1"/>
  <c r="K193" i="1"/>
  <c r="J193" i="1"/>
  <c r="I193" i="1"/>
  <c r="M192" i="1"/>
  <c r="L192" i="1"/>
  <c r="K192" i="1"/>
  <c r="J192" i="1"/>
  <c r="I192" i="1"/>
  <c r="M191" i="1"/>
  <c r="L191" i="1"/>
  <c r="K191" i="1"/>
  <c r="J191" i="1"/>
  <c r="I191" i="1"/>
  <c r="M190" i="1"/>
  <c r="L190" i="1"/>
  <c r="K190" i="1"/>
  <c r="J190" i="1"/>
  <c r="I190" i="1"/>
  <c r="M189" i="1"/>
  <c r="L189" i="1"/>
  <c r="K189" i="1"/>
  <c r="J189" i="1"/>
  <c r="I189" i="1"/>
  <c r="M188" i="1"/>
  <c r="L188" i="1"/>
  <c r="K188" i="1"/>
  <c r="J188" i="1"/>
  <c r="I188" i="1"/>
  <c r="M187" i="1"/>
  <c r="L187" i="1"/>
  <c r="K187" i="1"/>
  <c r="J187" i="1"/>
  <c r="I187" i="1"/>
  <c r="M186" i="1"/>
  <c r="L186" i="1"/>
  <c r="K186" i="1"/>
  <c r="J186" i="1"/>
  <c r="I186" i="1"/>
  <c r="M184" i="1"/>
  <c r="L184" i="1"/>
  <c r="K184" i="1"/>
  <c r="J184" i="1"/>
  <c r="I184" i="1"/>
  <c r="M183" i="1"/>
  <c r="L183" i="1"/>
  <c r="K183" i="1"/>
  <c r="J183" i="1"/>
  <c r="I183" i="1"/>
  <c r="BB244" i="1"/>
  <c r="BA244" i="1"/>
  <c r="AZ244" i="1"/>
  <c r="M182" i="1"/>
  <c r="L182" i="1"/>
  <c r="K182" i="1"/>
  <c r="J182" i="1"/>
  <c r="I182" i="1"/>
  <c r="BB242" i="1"/>
  <c r="BA242" i="1"/>
  <c r="AZ242" i="1"/>
  <c r="M181" i="1"/>
  <c r="L181" i="1"/>
  <c r="K181" i="1"/>
  <c r="J181" i="1"/>
  <c r="I181" i="1"/>
  <c r="M180" i="1"/>
  <c r="L180" i="1"/>
  <c r="K180" i="1"/>
  <c r="J180" i="1"/>
  <c r="I180" i="1"/>
  <c r="BB239" i="1"/>
  <c r="BA239" i="1"/>
  <c r="AZ239" i="1"/>
  <c r="M178" i="1"/>
  <c r="L178" i="1"/>
  <c r="K178" i="1"/>
  <c r="J178" i="1"/>
  <c r="I178" i="1"/>
  <c r="M177" i="1"/>
  <c r="L177" i="1"/>
  <c r="K177" i="1"/>
  <c r="J177" i="1"/>
  <c r="I177" i="1"/>
  <c r="M176" i="1"/>
  <c r="L176" i="1"/>
  <c r="K176" i="1"/>
  <c r="J176" i="1"/>
  <c r="I176" i="1"/>
  <c r="M175" i="1"/>
  <c r="L175" i="1"/>
  <c r="K175" i="1"/>
  <c r="J175" i="1"/>
  <c r="I175" i="1"/>
  <c r="M174" i="1"/>
  <c r="L174" i="1"/>
  <c r="K174" i="1"/>
  <c r="J174" i="1"/>
  <c r="I174" i="1"/>
  <c r="M173" i="1"/>
  <c r="L173" i="1"/>
  <c r="K173" i="1"/>
  <c r="J173" i="1"/>
  <c r="I173" i="1"/>
  <c r="BB228" i="1"/>
  <c r="BA228" i="1"/>
  <c r="AZ228" i="1"/>
  <c r="BB227" i="1"/>
  <c r="BA227" i="1"/>
  <c r="AZ227" i="1"/>
  <c r="BB226" i="1"/>
  <c r="BA226" i="1"/>
  <c r="AZ226" i="1"/>
  <c r="H170" i="1"/>
  <c r="L170" i="1" s="1"/>
  <c r="BB225" i="1"/>
  <c r="BA225" i="1"/>
  <c r="AZ225" i="1"/>
  <c r="H169" i="1"/>
  <c r="M169" i="1" s="1"/>
  <c r="H168" i="1"/>
  <c r="M168" i="1" s="1"/>
  <c r="BB223" i="1"/>
  <c r="BA223" i="1"/>
  <c r="AZ223" i="1"/>
  <c r="H167" i="1"/>
  <c r="L167" i="1" s="1"/>
  <c r="BB222" i="1"/>
  <c r="BA222" i="1"/>
  <c r="AZ222" i="1"/>
  <c r="H166" i="1"/>
  <c r="M166" i="1" s="1"/>
  <c r="BB221" i="1"/>
  <c r="BA221" i="1"/>
  <c r="AZ221" i="1"/>
  <c r="BB220" i="1"/>
  <c r="BA220" i="1"/>
  <c r="AZ220" i="1"/>
  <c r="L165" i="1"/>
  <c r="M164" i="1"/>
  <c r="L164" i="1"/>
  <c r="K164" i="1"/>
  <c r="J164" i="1"/>
  <c r="I164" i="1"/>
  <c r="M163" i="1"/>
  <c r="L163" i="1"/>
  <c r="K163" i="1"/>
  <c r="J163" i="1"/>
  <c r="I163" i="1"/>
  <c r="BB217" i="1"/>
  <c r="BA217" i="1"/>
  <c r="AZ217" i="1"/>
  <c r="M162" i="1"/>
  <c r="M161" i="1"/>
  <c r="L161" i="1"/>
  <c r="K161" i="1"/>
  <c r="J161" i="1"/>
  <c r="I161" i="1"/>
  <c r="M160" i="1"/>
  <c r="L160" i="1"/>
  <c r="K160" i="1"/>
  <c r="J160" i="1"/>
  <c r="I160" i="1"/>
  <c r="M159" i="1"/>
  <c r="L159" i="1"/>
  <c r="K159" i="1"/>
  <c r="J159" i="1"/>
  <c r="I159" i="1"/>
  <c r="M158" i="1"/>
  <c r="L158" i="1"/>
  <c r="K158" i="1"/>
  <c r="J158" i="1"/>
  <c r="I158" i="1"/>
  <c r="M157" i="1"/>
  <c r="L157" i="1"/>
  <c r="K157" i="1"/>
  <c r="J157" i="1"/>
  <c r="I157" i="1"/>
  <c r="M149" i="1"/>
  <c r="L149" i="1"/>
  <c r="K149" i="1"/>
  <c r="J149" i="1"/>
  <c r="I149" i="1"/>
  <c r="M148" i="1"/>
  <c r="L148" i="1"/>
  <c r="K148" i="1"/>
  <c r="J148" i="1"/>
  <c r="I148" i="1"/>
  <c r="M147" i="1"/>
  <c r="L147" i="1"/>
  <c r="K147" i="1"/>
  <c r="J147" i="1"/>
  <c r="I147" i="1"/>
  <c r="M146" i="1"/>
  <c r="L146" i="1"/>
  <c r="K146" i="1"/>
  <c r="J146" i="1"/>
  <c r="I146" i="1"/>
  <c r="M145" i="1"/>
  <c r="L145" i="1"/>
  <c r="K145" i="1"/>
  <c r="J145" i="1"/>
  <c r="I145" i="1"/>
  <c r="M142" i="1"/>
  <c r="L142" i="1"/>
  <c r="K142" i="1"/>
  <c r="J142" i="1"/>
  <c r="I142" i="1"/>
  <c r="M141" i="1"/>
  <c r="L141" i="1"/>
  <c r="K141" i="1"/>
  <c r="J141" i="1"/>
  <c r="I141" i="1"/>
  <c r="M140" i="1"/>
  <c r="L140" i="1"/>
  <c r="K140" i="1"/>
  <c r="J140" i="1"/>
  <c r="I140" i="1"/>
  <c r="H139" i="1"/>
  <c r="M139" i="1" s="1"/>
  <c r="H138" i="1"/>
  <c r="M138" i="1" s="1"/>
  <c r="H137" i="1"/>
  <c r="M137" i="1" s="1"/>
  <c r="M136" i="1"/>
  <c r="L136" i="1"/>
  <c r="K136" i="1"/>
  <c r="J136" i="1"/>
  <c r="I136" i="1"/>
  <c r="M135" i="1"/>
  <c r="L135" i="1"/>
  <c r="K135" i="1"/>
  <c r="J135" i="1"/>
  <c r="I135" i="1"/>
  <c r="M134" i="1"/>
  <c r="L134" i="1"/>
  <c r="K134" i="1"/>
  <c r="J134" i="1"/>
  <c r="I134" i="1"/>
  <c r="M133" i="1"/>
  <c r="L133" i="1"/>
  <c r="K133" i="1"/>
  <c r="J133" i="1"/>
  <c r="I133" i="1"/>
  <c r="M132" i="1"/>
  <c r="L132" i="1"/>
  <c r="K132" i="1"/>
  <c r="J132" i="1"/>
  <c r="I132" i="1"/>
  <c r="M131" i="1"/>
  <c r="L131" i="1"/>
  <c r="K131" i="1"/>
  <c r="J131" i="1"/>
  <c r="I131" i="1"/>
  <c r="M130" i="1"/>
  <c r="L130" i="1"/>
  <c r="K130" i="1"/>
  <c r="J130" i="1"/>
  <c r="I130" i="1"/>
  <c r="H127" i="1"/>
  <c r="M127" i="1" s="1"/>
  <c r="M126" i="1"/>
  <c r="L126" i="1"/>
  <c r="K126" i="1"/>
  <c r="J126" i="1"/>
  <c r="I126" i="1"/>
  <c r="M125" i="1"/>
  <c r="L125" i="1"/>
  <c r="K125" i="1"/>
  <c r="J125" i="1"/>
  <c r="I125" i="1"/>
  <c r="M124" i="1"/>
  <c r="L124" i="1"/>
  <c r="K124" i="1"/>
  <c r="J124" i="1"/>
  <c r="I124" i="1"/>
  <c r="BB180" i="1"/>
  <c r="BA180" i="1"/>
  <c r="AZ180" i="1"/>
  <c r="M122" i="1"/>
  <c r="M121" i="1"/>
  <c r="L121" i="1"/>
  <c r="K121" i="1"/>
  <c r="J121" i="1"/>
  <c r="I121" i="1"/>
  <c r="M120" i="1"/>
  <c r="L120" i="1"/>
  <c r="K120" i="1"/>
  <c r="J120" i="1"/>
  <c r="I120" i="1"/>
  <c r="M119" i="1"/>
  <c r="L119" i="1"/>
  <c r="K119" i="1"/>
  <c r="J119" i="1"/>
  <c r="I119" i="1"/>
  <c r="M118" i="1"/>
  <c r="L118" i="1"/>
  <c r="K118" i="1"/>
  <c r="J118" i="1"/>
  <c r="I118" i="1"/>
  <c r="BB174" i="1"/>
  <c r="BA174" i="1"/>
  <c r="AZ174" i="1"/>
  <c r="L117" i="1"/>
  <c r="BB173" i="1"/>
  <c r="BA173" i="1"/>
  <c r="AZ173" i="1"/>
  <c r="M116" i="1"/>
  <c r="L116" i="1"/>
  <c r="K116" i="1"/>
  <c r="J116" i="1"/>
  <c r="I116" i="1"/>
  <c r="M115" i="1"/>
  <c r="L115" i="1"/>
  <c r="K115" i="1"/>
  <c r="J115" i="1"/>
  <c r="I115" i="1"/>
  <c r="M113" i="1"/>
  <c r="L113" i="1"/>
  <c r="K113" i="1"/>
  <c r="J113" i="1"/>
  <c r="I113" i="1"/>
  <c r="M112" i="1"/>
  <c r="L112" i="1"/>
  <c r="K112" i="1"/>
  <c r="J112" i="1"/>
  <c r="I112" i="1"/>
  <c r="BB166" i="1"/>
  <c r="BA166" i="1"/>
  <c r="AZ166" i="1"/>
  <c r="M111" i="1"/>
  <c r="L111" i="1"/>
  <c r="K111" i="1"/>
  <c r="J111" i="1"/>
  <c r="I111" i="1"/>
  <c r="M110" i="1"/>
  <c r="L110" i="1"/>
  <c r="K110" i="1"/>
  <c r="J110" i="1"/>
  <c r="I110" i="1"/>
  <c r="M109" i="1"/>
  <c r="L109" i="1"/>
  <c r="K109" i="1"/>
  <c r="J109" i="1"/>
  <c r="I109" i="1"/>
  <c r="M108" i="1"/>
  <c r="L108" i="1"/>
  <c r="K108" i="1"/>
  <c r="J108" i="1"/>
  <c r="I108" i="1"/>
  <c r="M107" i="1"/>
  <c r="L107" i="1"/>
  <c r="K107" i="1"/>
  <c r="J107" i="1"/>
  <c r="I107" i="1"/>
  <c r="H106" i="1"/>
  <c r="M106" i="1" s="1"/>
  <c r="BB160" i="1"/>
  <c r="BA160" i="1"/>
  <c r="AZ160" i="1"/>
  <c r="H105" i="1"/>
  <c r="L105" i="1" s="1"/>
  <c r="M104" i="1"/>
  <c r="L104" i="1"/>
  <c r="K104" i="1"/>
  <c r="J104" i="1"/>
  <c r="I104" i="1"/>
  <c r="BB157" i="1"/>
  <c r="BA157" i="1"/>
  <c r="AZ157" i="1"/>
  <c r="M103" i="1"/>
  <c r="L103" i="1"/>
  <c r="K103" i="1"/>
  <c r="J103" i="1"/>
  <c r="I103" i="1"/>
  <c r="M97" i="1"/>
  <c r="L97" i="1"/>
  <c r="K97" i="1"/>
  <c r="J97" i="1"/>
  <c r="I97" i="1"/>
  <c r="M96" i="1"/>
  <c r="L96" i="1"/>
  <c r="K96" i="1"/>
  <c r="J96" i="1"/>
  <c r="I96" i="1"/>
  <c r="M95" i="1"/>
  <c r="L95" i="1"/>
  <c r="K95" i="1"/>
  <c r="J95" i="1"/>
  <c r="I95" i="1"/>
  <c r="M94" i="1"/>
  <c r="L94" i="1"/>
  <c r="K94" i="1"/>
  <c r="J94" i="1"/>
  <c r="I94" i="1"/>
  <c r="H93" i="1"/>
  <c r="L93" i="1" s="1"/>
  <c r="BB143" i="1"/>
  <c r="BA143" i="1"/>
  <c r="AZ143" i="1"/>
  <c r="M91" i="1"/>
  <c r="L91" i="1"/>
  <c r="K91" i="1"/>
  <c r="J91" i="1"/>
  <c r="I91" i="1"/>
  <c r="BB142" i="1"/>
  <c r="BA142" i="1"/>
  <c r="AZ142" i="1"/>
  <c r="BB141" i="1"/>
  <c r="BA141" i="1"/>
  <c r="AZ141" i="1"/>
  <c r="BA140" i="1"/>
  <c r="AZ140" i="1"/>
  <c r="BB139" i="1"/>
  <c r="BA139" i="1"/>
  <c r="AZ139" i="1"/>
  <c r="BB138" i="1"/>
  <c r="BA138" i="1"/>
  <c r="AZ138" i="1"/>
  <c r="BB137" i="1"/>
  <c r="BA137" i="1"/>
  <c r="AZ137" i="1"/>
  <c r="BB136" i="1"/>
  <c r="BA136" i="1"/>
  <c r="AZ136" i="1"/>
  <c r="BB135" i="1"/>
  <c r="BA135" i="1"/>
  <c r="AZ135" i="1"/>
  <c r="M90" i="1"/>
  <c r="L90" i="1"/>
  <c r="K90" i="1"/>
  <c r="J90" i="1"/>
  <c r="I90" i="1"/>
  <c r="BB134" i="1"/>
  <c r="BA134" i="1"/>
  <c r="AZ134" i="1"/>
  <c r="M89" i="1"/>
  <c r="L89" i="1"/>
  <c r="K89" i="1"/>
  <c r="J89" i="1"/>
  <c r="I89" i="1"/>
  <c r="BB133" i="1"/>
  <c r="BA133" i="1"/>
  <c r="AZ133" i="1"/>
  <c r="M88" i="1"/>
  <c r="L88" i="1"/>
  <c r="K88" i="1"/>
  <c r="J88" i="1"/>
  <c r="I88" i="1"/>
  <c r="BB132" i="1"/>
  <c r="BA132" i="1"/>
  <c r="AZ132" i="1"/>
  <c r="M87" i="1"/>
  <c r="L87" i="1"/>
  <c r="K87" i="1"/>
  <c r="J87" i="1"/>
  <c r="I87" i="1"/>
  <c r="H86" i="1"/>
  <c r="M86" i="1" s="1"/>
  <c r="H85" i="1"/>
  <c r="M85" i="1" s="1"/>
  <c r="H84" i="1"/>
  <c r="M84" i="1" s="1"/>
  <c r="BB127" i="1"/>
  <c r="BA127" i="1"/>
  <c r="AZ127" i="1"/>
  <c r="H83" i="1"/>
  <c r="L83" i="1" s="1"/>
  <c r="BB126" i="1"/>
  <c r="BA126" i="1"/>
  <c r="AZ126" i="1"/>
  <c r="BB125" i="1"/>
  <c r="BA125" i="1"/>
  <c r="AZ125" i="1"/>
  <c r="H82" i="1"/>
  <c r="L82" i="1" s="1"/>
  <c r="BB124" i="1"/>
  <c r="BA124" i="1"/>
  <c r="AZ124" i="1"/>
  <c r="H81" i="1"/>
  <c r="M81" i="1" s="1"/>
  <c r="M80" i="1"/>
  <c r="L80" i="1"/>
  <c r="K80" i="1"/>
  <c r="J80" i="1"/>
  <c r="I80" i="1"/>
  <c r="M79" i="1"/>
  <c r="L79" i="1"/>
  <c r="K79" i="1"/>
  <c r="J79" i="1"/>
  <c r="I79" i="1"/>
  <c r="M78" i="1"/>
  <c r="L78" i="1"/>
  <c r="K78" i="1"/>
  <c r="J78" i="1"/>
  <c r="I78" i="1"/>
  <c r="M77" i="1"/>
  <c r="L77" i="1"/>
  <c r="K77" i="1"/>
  <c r="J77" i="1"/>
  <c r="I77" i="1"/>
  <c r="H76" i="1"/>
  <c r="M76" i="1" s="1"/>
  <c r="BB117" i="1"/>
  <c r="BA117" i="1"/>
  <c r="AZ117" i="1"/>
  <c r="H75" i="1"/>
  <c r="L75" i="1" s="1"/>
  <c r="BB116" i="1"/>
  <c r="BA116" i="1"/>
  <c r="AZ116" i="1"/>
  <c r="H74" i="1"/>
  <c r="M74" i="1" s="1"/>
  <c r="H73" i="1"/>
  <c r="M73" i="1" s="1"/>
  <c r="H72" i="1"/>
  <c r="L72" i="1" s="1"/>
  <c r="H71" i="1"/>
  <c r="L71" i="1" s="1"/>
  <c r="BB106" i="1"/>
  <c r="BA106" i="1"/>
  <c r="AZ106" i="1"/>
  <c r="H70" i="1"/>
  <c r="M70" i="1" s="1"/>
  <c r="BB105" i="1"/>
  <c r="BA105" i="1"/>
  <c r="AZ105" i="1"/>
  <c r="H69" i="1"/>
  <c r="L69" i="1" s="1"/>
  <c r="BB104" i="1"/>
  <c r="BA104" i="1"/>
  <c r="AZ104" i="1"/>
  <c r="H68" i="1"/>
  <c r="M68" i="1" s="1"/>
  <c r="BB103" i="1"/>
  <c r="BA103" i="1"/>
  <c r="AZ103" i="1"/>
  <c r="M67" i="1"/>
  <c r="L67" i="1"/>
  <c r="K67" i="1"/>
  <c r="J67" i="1"/>
  <c r="I67" i="1"/>
  <c r="BB100" i="1"/>
  <c r="BA100" i="1"/>
  <c r="AZ100" i="1"/>
  <c r="M66" i="1"/>
  <c r="L66" i="1"/>
  <c r="K66" i="1"/>
  <c r="J66" i="1"/>
  <c r="I66" i="1"/>
  <c r="BB99" i="1"/>
  <c r="BA99" i="1"/>
  <c r="AZ99" i="1"/>
  <c r="M65" i="1"/>
  <c r="L65" i="1"/>
  <c r="K65" i="1"/>
  <c r="J65" i="1"/>
  <c r="I65" i="1"/>
  <c r="BB98" i="1"/>
  <c r="BA98" i="1"/>
  <c r="AZ98" i="1"/>
  <c r="M64" i="1"/>
  <c r="L64" i="1"/>
  <c r="K64" i="1"/>
  <c r="J64" i="1"/>
  <c r="I64" i="1"/>
  <c r="BB95" i="1"/>
  <c r="BA95" i="1"/>
  <c r="AZ95" i="1"/>
  <c r="M62" i="1"/>
  <c r="L62" i="1"/>
  <c r="K62" i="1"/>
  <c r="J62" i="1"/>
  <c r="I62" i="1"/>
  <c r="BB94" i="1"/>
  <c r="BA94" i="1"/>
  <c r="AZ94" i="1"/>
  <c r="M61" i="1"/>
  <c r="L61" i="1"/>
  <c r="K61" i="1"/>
  <c r="J61" i="1"/>
  <c r="I61" i="1"/>
  <c r="BB93" i="1"/>
  <c r="BA93" i="1"/>
  <c r="AZ93" i="1"/>
  <c r="M60" i="1"/>
  <c r="L60" i="1"/>
  <c r="K60" i="1"/>
  <c r="J60" i="1"/>
  <c r="I60" i="1"/>
  <c r="BB92" i="1"/>
  <c r="BA92" i="1"/>
  <c r="AZ92" i="1"/>
  <c r="M59" i="1"/>
  <c r="L59" i="1"/>
  <c r="K59" i="1"/>
  <c r="J59" i="1"/>
  <c r="I59" i="1"/>
  <c r="BB91" i="1"/>
  <c r="BA91" i="1"/>
  <c r="AZ91" i="1"/>
  <c r="BB90" i="1"/>
  <c r="BA90" i="1"/>
  <c r="AZ90" i="1"/>
  <c r="M58" i="1"/>
  <c r="L58" i="1"/>
  <c r="K58" i="1"/>
  <c r="J58" i="1"/>
  <c r="I58" i="1"/>
  <c r="BB89" i="1"/>
  <c r="BA89" i="1"/>
  <c r="AZ89" i="1"/>
  <c r="M57" i="1"/>
  <c r="L57" i="1"/>
  <c r="K57" i="1"/>
  <c r="J57" i="1"/>
  <c r="I57" i="1"/>
  <c r="BB88" i="1"/>
  <c r="BA88" i="1"/>
  <c r="AZ88" i="1"/>
  <c r="M56" i="1"/>
  <c r="L56" i="1"/>
  <c r="K56" i="1"/>
  <c r="J56" i="1"/>
  <c r="I56" i="1"/>
  <c r="BB87" i="1"/>
  <c r="BA87" i="1"/>
  <c r="AZ87" i="1"/>
  <c r="M55" i="1"/>
  <c r="L55" i="1"/>
  <c r="K55" i="1"/>
  <c r="J55" i="1"/>
  <c r="I55" i="1"/>
  <c r="M54" i="1"/>
  <c r="L54" i="1"/>
  <c r="K54" i="1"/>
  <c r="J54" i="1"/>
  <c r="I54" i="1"/>
  <c r="BB84" i="1"/>
  <c r="BA84" i="1"/>
  <c r="AZ84" i="1"/>
  <c r="M53" i="1"/>
  <c r="L53" i="1"/>
  <c r="K53" i="1"/>
  <c r="J53" i="1"/>
  <c r="I53" i="1"/>
  <c r="BB83" i="1"/>
  <c r="BA83" i="1"/>
  <c r="AZ83" i="1"/>
  <c r="M52" i="1"/>
  <c r="L52" i="1"/>
  <c r="K52" i="1"/>
  <c r="J52" i="1"/>
  <c r="I52" i="1"/>
  <c r="BB82" i="1"/>
  <c r="BA82" i="1"/>
  <c r="AZ82" i="1"/>
  <c r="M51" i="1"/>
  <c r="L51" i="1"/>
  <c r="K51" i="1"/>
  <c r="J51" i="1"/>
  <c r="I51" i="1"/>
  <c r="BB81" i="1"/>
  <c r="BA81" i="1"/>
  <c r="AZ81" i="1"/>
  <c r="M50" i="1"/>
  <c r="L50" i="1"/>
  <c r="K50" i="1"/>
  <c r="J50" i="1"/>
  <c r="I50" i="1"/>
  <c r="M49" i="1"/>
  <c r="L49" i="1"/>
  <c r="K49" i="1"/>
  <c r="J49" i="1"/>
  <c r="I49" i="1"/>
  <c r="BB78" i="1"/>
  <c r="BA78" i="1"/>
  <c r="AZ78" i="1"/>
  <c r="BB77" i="1"/>
  <c r="BA77" i="1"/>
  <c r="AZ77" i="1"/>
  <c r="BB76" i="1"/>
  <c r="BA76" i="1"/>
  <c r="AZ76" i="1"/>
  <c r="BB74" i="1"/>
  <c r="BA74" i="1"/>
  <c r="AZ74" i="1"/>
  <c r="BB73" i="1"/>
  <c r="BA73" i="1"/>
  <c r="AZ73" i="1"/>
  <c r="M48" i="1"/>
  <c r="L48" i="1"/>
  <c r="K48" i="1"/>
  <c r="J48" i="1"/>
  <c r="I48" i="1"/>
  <c r="BB72" i="1"/>
  <c r="BA72" i="1"/>
  <c r="AZ72" i="1"/>
  <c r="M47" i="1"/>
  <c r="L47" i="1"/>
  <c r="K47" i="1"/>
  <c r="J47" i="1"/>
  <c r="I47" i="1"/>
  <c r="BB68" i="1"/>
  <c r="BA68" i="1"/>
  <c r="AZ68" i="1"/>
  <c r="BB67" i="1"/>
  <c r="BA67" i="1"/>
  <c r="AZ67" i="1"/>
  <c r="BB66" i="1"/>
  <c r="BA66" i="1"/>
  <c r="AZ66" i="1"/>
  <c r="BB65" i="1"/>
  <c r="BA65" i="1"/>
  <c r="AZ65" i="1"/>
  <c r="BB64" i="1"/>
  <c r="BA64" i="1"/>
  <c r="AZ64" i="1"/>
  <c r="BB63" i="1"/>
  <c r="AZ63" i="1"/>
  <c r="M45" i="1"/>
  <c r="L45" i="1"/>
  <c r="K45" i="1"/>
  <c r="J45" i="1"/>
  <c r="I45" i="1"/>
  <c r="BB61" i="1"/>
  <c r="AZ61" i="1"/>
  <c r="BB60" i="1"/>
  <c r="AZ60" i="1"/>
  <c r="BB59" i="1"/>
  <c r="BA59" i="1"/>
  <c r="AZ59" i="1"/>
  <c r="M43" i="1"/>
  <c r="L43" i="1"/>
  <c r="K43" i="1"/>
  <c r="J43" i="1"/>
  <c r="I43" i="1"/>
  <c r="BB58" i="1"/>
  <c r="BA58" i="1"/>
  <c r="AZ58" i="1"/>
  <c r="BB57" i="1"/>
  <c r="BA57" i="1"/>
  <c r="AZ57" i="1"/>
  <c r="M42" i="1"/>
  <c r="L42" i="1"/>
  <c r="K42" i="1"/>
  <c r="J42" i="1"/>
  <c r="I42" i="1"/>
  <c r="BB56" i="1"/>
  <c r="BA56" i="1"/>
  <c r="AZ56" i="1"/>
  <c r="BB55" i="1"/>
  <c r="BA55" i="1"/>
  <c r="AZ55" i="1"/>
  <c r="M41" i="1"/>
  <c r="L41" i="1"/>
  <c r="K41" i="1"/>
  <c r="J41" i="1"/>
  <c r="I41" i="1"/>
  <c r="M40" i="1"/>
  <c r="L40" i="1"/>
  <c r="K40" i="1"/>
  <c r="J40" i="1"/>
  <c r="I40" i="1"/>
  <c r="BB52" i="1"/>
  <c r="BA52" i="1"/>
  <c r="AZ52" i="1"/>
  <c r="M39" i="1"/>
  <c r="L39" i="1"/>
  <c r="K39" i="1"/>
  <c r="J39" i="1"/>
  <c r="I39" i="1"/>
  <c r="BB51" i="1"/>
  <c r="BA51" i="1"/>
  <c r="AZ51" i="1"/>
  <c r="BB50" i="1"/>
  <c r="BA50" i="1"/>
  <c r="AZ50" i="1"/>
  <c r="M38" i="1"/>
  <c r="L38" i="1"/>
  <c r="K38" i="1"/>
  <c r="J38" i="1"/>
  <c r="I38" i="1"/>
  <c r="BB49" i="1"/>
  <c r="BA49" i="1"/>
  <c r="AZ49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BB45" i="1"/>
  <c r="BA45" i="1"/>
  <c r="AZ45" i="1"/>
  <c r="M33" i="1"/>
  <c r="L33" i="1"/>
  <c r="K33" i="1"/>
  <c r="J33" i="1"/>
  <c r="I33" i="1"/>
  <c r="BB44" i="1"/>
  <c r="BA44" i="1"/>
  <c r="AZ44" i="1"/>
  <c r="M32" i="1"/>
  <c r="L32" i="1"/>
  <c r="K32" i="1"/>
  <c r="J32" i="1"/>
  <c r="I32" i="1"/>
  <c r="BB43" i="1"/>
  <c r="BA43" i="1"/>
  <c r="AZ43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BB38" i="1"/>
  <c r="BA38" i="1"/>
  <c r="AZ38" i="1"/>
  <c r="BB35" i="1"/>
  <c r="BA35" i="1"/>
  <c r="AZ35" i="1"/>
  <c r="M26" i="1"/>
  <c r="L26" i="1"/>
  <c r="K26" i="1"/>
  <c r="J26" i="1"/>
  <c r="I26" i="1"/>
  <c r="BB32" i="1"/>
  <c r="BA32" i="1"/>
  <c r="AZ32" i="1"/>
  <c r="L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H20" i="1"/>
  <c r="M20" i="1" s="1"/>
  <c r="BB27" i="1"/>
  <c r="BA27" i="1"/>
  <c r="AZ27" i="1"/>
  <c r="H19" i="1"/>
  <c r="L19" i="1" s="1"/>
  <c r="BB26" i="1"/>
  <c r="BA26" i="1"/>
  <c r="AZ26" i="1"/>
  <c r="BB24" i="1"/>
  <c r="BA24" i="1"/>
  <c r="AZ24" i="1"/>
  <c r="BB23" i="1"/>
  <c r="BA23" i="1"/>
  <c r="AZ23" i="1"/>
  <c r="M18" i="1"/>
  <c r="L18" i="1"/>
  <c r="K18" i="1"/>
  <c r="J18" i="1"/>
  <c r="I18" i="1"/>
  <c r="BB22" i="1"/>
  <c r="BA22" i="1"/>
  <c r="AZ22" i="1"/>
  <c r="M17" i="1"/>
  <c r="L17" i="1"/>
  <c r="K17" i="1"/>
  <c r="J17" i="1"/>
  <c r="I17" i="1"/>
  <c r="BB21" i="1"/>
  <c r="BA21" i="1"/>
  <c r="AZ21" i="1"/>
  <c r="M16" i="1"/>
  <c r="L16" i="1"/>
  <c r="K16" i="1"/>
  <c r="J16" i="1"/>
  <c r="I16" i="1"/>
  <c r="M15" i="1"/>
  <c r="L15" i="1"/>
  <c r="K15" i="1"/>
  <c r="J15" i="1"/>
  <c r="I15" i="1"/>
  <c r="BB16" i="1"/>
  <c r="BA16" i="1"/>
  <c r="AZ16" i="1"/>
  <c r="BB15" i="1"/>
  <c r="BA15" i="1"/>
  <c r="AZ15" i="1"/>
  <c r="M14" i="1"/>
  <c r="L14" i="1"/>
  <c r="K14" i="1"/>
  <c r="J14" i="1"/>
  <c r="I14" i="1"/>
  <c r="BB13" i="1"/>
  <c r="BA13" i="1"/>
  <c r="AZ13" i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BB10" i="1"/>
  <c r="BA10" i="1"/>
  <c r="AZ10" i="1"/>
  <c r="H10" i="1"/>
  <c r="M10" i="1" s="1"/>
  <c r="I372" i="1" l="1"/>
  <c r="K372" i="1"/>
  <c r="M372" i="1"/>
  <c r="J372" i="1"/>
  <c r="L372" i="1"/>
  <c r="I342" i="2"/>
  <c r="I412" i="2"/>
  <c r="I421" i="2"/>
  <c r="I438" i="2"/>
  <c r="I335" i="2"/>
  <c r="I290" i="1"/>
  <c r="I282" i="1"/>
  <c r="M287" i="1"/>
  <c r="I287" i="1"/>
  <c r="I286" i="1"/>
  <c r="M286" i="1"/>
  <c r="I328" i="2"/>
  <c r="M408" i="2"/>
  <c r="M427" i="2"/>
  <c r="I20" i="2"/>
  <c r="I326" i="2"/>
  <c r="I333" i="2"/>
  <c r="I340" i="2"/>
  <c r="I353" i="2"/>
  <c r="I408" i="2"/>
  <c r="I427" i="2"/>
  <c r="M428" i="2"/>
  <c r="I429" i="2"/>
  <c r="I440" i="2"/>
  <c r="M10" i="2"/>
  <c r="M325" i="2"/>
  <c r="M327" i="2"/>
  <c r="M329" i="2"/>
  <c r="M334" i="2"/>
  <c r="M337" i="2"/>
  <c r="M341" i="2"/>
  <c r="M352" i="2"/>
  <c r="M354" i="2"/>
  <c r="K395" i="2"/>
  <c r="K413" i="2"/>
  <c r="M424" i="2"/>
  <c r="M435" i="2"/>
  <c r="M439" i="2"/>
  <c r="K474" i="2"/>
  <c r="I10" i="2"/>
  <c r="M20" i="2"/>
  <c r="I325" i="2"/>
  <c r="M326" i="2"/>
  <c r="I327" i="2"/>
  <c r="M328" i="2"/>
  <c r="I329" i="2"/>
  <c r="M333" i="2"/>
  <c r="I334" i="2"/>
  <c r="M335" i="2"/>
  <c r="I337" i="2"/>
  <c r="M340" i="2"/>
  <c r="I341" i="2"/>
  <c r="M342" i="2"/>
  <c r="I352" i="2"/>
  <c r="M353" i="2"/>
  <c r="I354" i="2"/>
  <c r="I395" i="2"/>
  <c r="M395" i="2"/>
  <c r="K408" i="2"/>
  <c r="M412" i="2"/>
  <c r="I413" i="2"/>
  <c r="M413" i="2"/>
  <c r="M421" i="2"/>
  <c r="I424" i="2"/>
  <c r="K427" i="2"/>
  <c r="K428" i="2"/>
  <c r="M429" i="2"/>
  <c r="I435" i="2"/>
  <c r="M438" i="2"/>
  <c r="I439" i="2"/>
  <c r="M440" i="2"/>
  <c r="I474" i="2"/>
  <c r="M474" i="2"/>
  <c r="M503" i="1"/>
  <c r="I503" i="1"/>
  <c r="K296" i="1"/>
  <c r="K297" i="1"/>
  <c r="K298" i="1"/>
  <c r="K505" i="1"/>
  <c r="K282" i="1"/>
  <c r="K286" i="1"/>
  <c r="K287" i="1"/>
  <c r="K290" i="1"/>
  <c r="I296" i="1"/>
  <c r="M296" i="1"/>
  <c r="I297" i="1"/>
  <c r="M297" i="1"/>
  <c r="I298" i="1"/>
  <c r="M298" i="1"/>
  <c r="K503" i="1"/>
  <c r="I505" i="1"/>
  <c r="M505" i="1"/>
  <c r="M19" i="2"/>
  <c r="I19" i="2"/>
  <c r="K298" i="2"/>
  <c r="K394" i="2"/>
  <c r="K452" i="2"/>
  <c r="K475" i="2"/>
  <c r="K488" i="2"/>
  <c r="K489" i="2"/>
  <c r="K493" i="2"/>
  <c r="K504" i="2"/>
  <c r="K505" i="2"/>
  <c r="K506" i="2"/>
  <c r="K507" i="2"/>
  <c r="K10" i="2"/>
  <c r="K19" i="2"/>
  <c r="K20" i="2"/>
  <c r="I298" i="2"/>
  <c r="K325" i="2"/>
  <c r="K326" i="2"/>
  <c r="K327" i="2"/>
  <c r="K328" i="2"/>
  <c r="K329" i="2"/>
  <c r="K333" i="2"/>
  <c r="K334" i="2"/>
  <c r="K335" i="2"/>
  <c r="K337" i="2"/>
  <c r="K340" i="2"/>
  <c r="K341" i="2"/>
  <c r="K342" i="2"/>
  <c r="K352" i="2"/>
  <c r="K353" i="2"/>
  <c r="K354" i="2"/>
  <c r="I394" i="2"/>
  <c r="M394" i="2"/>
  <c r="K412" i="2"/>
  <c r="K421" i="2"/>
  <c r="K424" i="2"/>
  <c r="K429" i="2"/>
  <c r="K435" i="2"/>
  <c r="K438" i="2"/>
  <c r="K439" i="2"/>
  <c r="K440" i="2"/>
  <c r="I452" i="2"/>
  <c r="M452" i="2"/>
  <c r="I475" i="2"/>
  <c r="M475" i="2"/>
  <c r="I488" i="2"/>
  <c r="M488" i="2"/>
  <c r="I489" i="2"/>
  <c r="M489" i="2"/>
  <c r="I493" i="2"/>
  <c r="M493" i="2"/>
  <c r="I504" i="2"/>
  <c r="M504" i="2"/>
  <c r="I505" i="2"/>
  <c r="M505" i="2"/>
  <c r="I506" i="2"/>
  <c r="M506" i="2"/>
  <c r="I507" i="2"/>
  <c r="M507" i="2"/>
  <c r="J10" i="1"/>
  <c r="L10" i="1"/>
  <c r="I19" i="1"/>
  <c r="K19" i="1"/>
  <c r="M19" i="1"/>
  <c r="J20" i="1"/>
  <c r="L20" i="1"/>
  <c r="I24" i="1"/>
  <c r="K24" i="1"/>
  <c r="M24" i="1"/>
  <c r="J68" i="1"/>
  <c r="L68" i="1"/>
  <c r="I69" i="1"/>
  <c r="K69" i="1"/>
  <c r="M69" i="1"/>
  <c r="J70" i="1"/>
  <c r="L70" i="1"/>
  <c r="I71" i="1"/>
  <c r="K71" i="1"/>
  <c r="M71" i="1"/>
  <c r="I72" i="1"/>
  <c r="K72" i="1"/>
  <c r="M72" i="1"/>
  <c r="J73" i="1"/>
  <c r="L73" i="1"/>
  <c r="J74" i="1"/>
  <c r="L74" i="1"/>
  <c r="I75" i="1"/>
  <c r="K75" i="1"/>
  <c r="M75" i="1"/>
  <c r="J76" i="1"/>
  <c r="L76" i="1"/>
  <c r="J81" i="1"/>
  <c r="L81" i="1"/>
  <c r="I82" i="1"/>
  <c r="K82" i="1"/>
  <c r="M82" i="1"/>
  <c r="I83" i="1"/>
  <c r="K83" i="1"/>
  <c r="M83" i="1"/>
  <c r="J84" i="1"/>
  <c r="L84" i="1"/>
  <c r="J85" i="1"/>
  <c r="L85" i="1"/>
  <c r="J86" i="1"/>
  <c r="L86" i="1"/>
  <c r="I93" i="1"/>
  <c r="K93" i="1"/>
  <c r="M93" i="1"/>
  <c r="I105" i="1"/>
  <c r="K105" i="1"/>
  <c r="M105" i="1"/>
  <c r="J106" i="1"/>
  <c r="L106" i="1"/>
  <c r="I117" i="1"/>
  <c r="K117" i="1"/>
  <c r="M117" i="1"/>
  <c r="J122" i="1"/>
  <c r="L122" i="1"/>
  <c r="J127" i="1"/>
  <c r="L127" i="1"/>
  <c r="J137" i="1"/>
  <c r="L137" i="1"/>
  <c r="J138" i="1"/>
  <c r="L138" i="1"/>
  <c r="J139" i="1"/>
  <c r="L139" i="1"/>
  <c r="J162" i="1"/>
  <c r="L162" i="1"/>
  <c r="I165" i="1"/>
  <c r="K165" i="1"/>
  <c r="M165" i="1"/>
  <c r="J166" i="1"/>
  <c r="L166" i="1"/>
  <c r="I167" i="1"/>
  <c r="K167" i="1"/>
  <c r="M167" i="1"/>
  <c r="J168" i="1"/>
  <c r="L168" i="1"/>
  <c r="J169" i="1"/>
  <c r="L169" i="1"/>
  <c r="I170" i="1"/>
  <c r="K170" i="1"/>
  <c r="M170" i="1"/>
  <c r="J240" i="1"/>
  <c r="L240" i="1"/>
  <c r="J241" i="1"/>
  <c r="L241" i="1"/>
  <c r="J242" i="1"/>
  <c r="L242" i="1"/>
  <c r="J245" i="1"/>
  <c r="L245" i="1"/>
  <c r="I247" i="1"/>
  <c r="K247" i="1"/>
  <c r="M247" i="1"/>
  <c r="I248" i="1"/>
  <c r="K248" i="1"/>
  <c r="M248" i="1"/>
  <c r="I249" i="1"/>
  <c r="K249" i="1"/>
  <c r="M249" i="1"/>
  <c r="I252" i="1"/>
  <c r="K252" i="1"/>
  <c r="M252" i="1"/>
  <c r="I254" i="1"/>
  <c r="K254" i="1"/>
  <c r="M254" i="1"/>
  <c r="I255" i="1"/>
  <c r="K255" i="1"/>
  <c r="M255" i="1"/>
  <c r="J256" i="1"/>
  <c r="L256" i="1"/>
  <c r="I257" i="1"/>
  <c r="K257" i="1"/>
  <c r="M257" i="1"/>
  <c r="I258" i="1"/>
  <c r="K258" i="1"/>
  <c r="M258" i="1"/>
  <c r="I259" i="1"/>
  <c r="K259" i="1"/>
  <c r="M259" i="1"/>
  <c r="I260" i="1"/>
  <c r="K260" i="1"/>
  <c r="M260" i="1"/>
  <c r="I261" i="1"/>
  <c r="K261" i="1"/>
  <c r="M261" i="1"/>
  <c r="J265" i="1"/>
  <c r="L265" i="1"/>
  <c r="J269" i="1"/>
  <c r="L269" i="1"/>
  <c r="J273" i="1"/>
  <c r="L273" i="1"/>
  <c r="I274" i="1"/>
  <c r="K274" i="1"/>
  <c r="M274" i="1"/>
  <c r="J275" i="1"/>
  <c r="L275" i="1"/>
  <c r="I279" i="1"/>
  <c r="K279" i="1"/>
  <c r="M279" i="1"/>
  <c r="J281" i="1"/>
  <c r="L281" i="1"/>
  <c r="M282" i="1"/>
  <c r="J284" i="1"/>
  <c r="L284" i="1"/>
  <c r="M290" i="1"/>
  <c r="J291" i="1"/>
  <c r="L291" i="1"/>
  <c r="J295" i="1"/>
  <c r="L295" i="1"/>
  <c r="I10" i="1"/>
  <c r="K10" i="1"/>
  <c r="J19" i="1"/>
  <c r="I20" i="1"/>
  <c r="K20" i="1"/>
  <c r="J24" i="1"/>
  <c r="I68" i="1"/>
  <c r="K68" i="1"/>
  <c r="J69" i="1"/>
  <c r="I70" i="1"/>
  <c r="K70" i="1"/>
  <c r="J71" i="1"/>
  <c r="J72" i="1"/>
  <c r="I73" i="1"/>
  <c r="K73" i="1"/>
  <c r="I74" i="1"/>
  <c r="K74" i="1"/>
  <c r="J75" i="1"/>
  <c r="I76" i="1"/>
  <c r="K76" i="1"/>
  <c r="I81" i="1"/>
  <c r="K81" i="1"/>
  <c r="J82" i="1"/>
  <c r="J83" i="1"/>
  <c r="I84" i="1"/>
  <c r="K84" i="1"/>
  <c r="I85" i="1"/>
  <c r="K85" i="1"/>
  <c r="I86" i="1"/>
  <c r="K86" i="1"/>
  <c r="J93" i="1"/>
  <c r="J105" i="1"/>
  <c r="I106" i="1"/>
  <c r="K106" i="1"/>
  <c r="J117" i="1"/>
  <c r="I122" i="1"/>
  <c r="K122" i="1"/>
  <c r="I127" i="1"/>
  <c r="K127" i="1"/>
  <c r="I137" i="1"/>
  <c r="K137" i="1"/>
  <c r="I138" i="1"/>
  <c r="K138" i="1"/>
  <c r="I139" i="1"/>
  <c r="K139" i="1"/>
  <c r="I162" i="1"/>
  <c r="K162" i="1"/>
  <c r="J165" i="1"/>
  <c r="I166" i="1"/>
  <c r="K166" i="1"/>
  <c r="J167" i="1"/>
  <c r="I168" i="1"/>
  <c r="K168" i="1"/>
  <c r="I169" i="1"/>
  <c r="K169" i="1"/>
  <c r="J170" i="1"/>
  <c r="I240" i="1"/>
  <c r="K240" i="1"/>
  <c r="I241" i="1"/>
  <c r="K241" i="1"/>
  <c r="I242" i="1"/>
  <c r="K242" i="1"/>
  <c r="I245" i="1"/>
  <c r="K245" i="1"/>
  <c r="J247" i="1"/>
  <c r="J248" i="1"/>
  <c r="J249" i="1"/>
  <c r="J252" i="1"/>
  <c r="J254" i="1"/>
  <c r="J255" i="1"/>
  <c r="I256" i="1"/>
  <c r="K256" i="1"/>
  <c r="J257" i="1"/>
  <c r="J258" i="1"/>
  <c r="J259" i="1"/>
  <c r="J260" i="1"/>
  <c r="J261" i="1"/>
  <c r="I265" i="1"/>
  <c r="K265" i="1"/>
  <c r="I269" i="1"/>
  <c r="K269" i="1"/>
  <c r="I273" i="1"/>
  <c r="K273" i="1"/>
  <c r="J274" i="1"/>
  <c r="I275" i="1"/>
  <c r="K275" i="1"/>
  <c r="J279" i="1"/>
  <c r="I281" i="1"/>
  <c r="K281" i="1"/>
  <c r="J282" i="1"/>
  <c r="I284" i="1"/>
  <c r="K284" i="1"/>
  <c r="J286" i="1"/>
  <c r="J287" i="1"/>
  <c r="J290" i="1"/>
  <c r="I291" i="1"/>
  <c r="K291" i="1"/>
  <c r="I295" i="1"/>
  <c r="K295" i="1"/>
  <c r="J296" i="1"/>
  <c r="J297" i="1"/>
  <c r="J298" i="1"/>
  <c r="L309" i="1"/>
  <c r="M309" i="1"/>
  <c r="K309" i="1"/>
  <c r="J309" i="1"/>
  <c r="J311" i="1"/>
  <c r="L311" i="1"/>
  <c r="J314" i="1"/>
  <c r="L314" i="1"/>
  <c r="J325" i="1"/>
  <c r="L325" i="1"/>
  <c r="J326" i="1"/>
  <c r="L326" i="1"/>
  <c r="J327" i="1"/>
  <c r="L327" i="1"/>
  <c r="J328" i="1"/>
  <c r="L328" i="1"/>
  <c r="J329" i="1"/>
  <c r="L329" i="1"/>
  <c r="J334" i="1"/>
  <c r="L334" i="1"/>
  <c r="I335" i="1"/>
  <c r="K335" i="1"/>
  <c r="M335" i="1"/>
  <c r="I337" i="1"/>
  <c r="K337" i="1"/>
  <c r="M337" i="1"/>
  <c r="I340" i="1"/>
  <c r="K340" i="1"/>
  <c r="M340" i="1"/>
  <c r="J341" i="1"/>
  <c r="L341" i="1"/>
  <c r="I342" i="1"/>
  <c r="K342" i="1"/>
  <c r="M342" i="1"/>
  <c r="J352" i="1"/>
  <c r="L352" i="1"/>
  <c r="J353" i="1"/>
  <c r="L353" i="1"/>
  <c r="J354" i="1"/>
  <c r="L354" i="1"/>
  <c r="I365" i="1"/>
  <c r="K365" i="1"/>
  <c r="M365" i="1"/>
  <c r="J366" i="1"/>
  <c r="L366" i="1"/>
  <c r="I367" i="1"/>
  <c r="K367" i="1"/>
  <c r="M367" i="1"/>
  <c r="I368" i="1"/>
  <c r="K368" i="1"/>
  <c r="M368" i="1"/>
  <c r="I369" i="1"/>
  <c r="K369" i="1"/>
  <c r="M369" i="1"/>
  <c r="I370" i="1"/>
  <c r="K370" i="1"/>
  <c r="M370" i="1"/>
  <c r="I371" i="1"/>
  <c r="K371" i="1"/>
  <c r="M371" i="1"/>
  <c r="J390" i="1"/>
  <c r="L390" i="1"/>
  <c r="I391" i="1"/>
  <c r="K391" i="1"/>
  <c r="M391" i="1"/>
  <c r="J393" i="1"/>
  <c r="L393" i="1"/>
  <c r="I394" i="1"/>
  <c r="K394" i="1"/>
  <c r="M394" i="1"/>
  <c r="J396" i="1"/>
  <c r="L396" i="1"/>
  <c r="J407" i="1"/>
  <c r="L407" i="1"/>
  <c r="I411" i="1"/>
  <c r="K411" i="1"/>
  <c r="M411" i="1"/>
  <c r="I414" i="1"/>
  <c r="K414" i="1"/>
  <c r="M414" i="1"/>
  <c r="J420" i="1"/>
  <c r="L420" i="1"/>
  <c r="I426" i="1"/>
  <c r="K426" i="1"/>
  <c r="M426" i="1"/>
  <c r="J427" i="1"/>
  <c r="L427" i="1"/>
  <c r="I428" i="1"/>
  <c r="K428" i="1"/>
  <c r="M428" i="1"/>
  <c r="I434" i="1"/>
  <c r="K434" i="1"/>
  <c r="M434" i="1"/>
  <c r="I437" i="1"/>
  <c r="K437" i="1"/>
  <c r="M437" i="1"/>
  <c r="J438" i="1"/>
  <c r="L438" i="1"/>
  <c r="I439" i="1"/>
  <c r="K439" i="1"/>
  <c r="M439" i="1"/>
  <c r="J443" i="1"/>
  <c r="L443" i="1"/>
  <c r="J444" i="1"/>
  <c r="L444" i="1"/>
  <c r="I445" i="1"/>
  <c r="K445" i="1"/>
  <c r="M445" i="1"/>
  <c r="J451" i="1"/>
  <c r="L451" i="1"/>
  <c r="J473" i="1"/>
  <c r="L473" i="1"/>
  <c r="I474" i="1"/>
  <c r="K474" i="1"/>
  <c r="M474" i="1"/>
  <c r="J488" i="1"/>
  <c r="L488" i="1"/>
  <c r="I492" i="1"/>
  <c r="K492" i="1"/>
  <c r="M492" i="1"/>
  <c r="J504" i="1"/>
  <c r="L504" i="1"/>
  <c r="J506" i="1"/>
  <c r="L506" i="1"/>
  <c r="J24" i="2"/>
  <c r="L24" i="2"/>
  <c r="I311" i="1"/>
  <c r="K311" i="1"/>
  <c r="I314" i="1"/>
  <c r="K314" i="1"/>
  <c r="I325" i="1"/>
  <c r="K325" i="1"/>
  <c r="I326" i="1"/>
  <c r="K326" i="1"/>
  <c r="I327" i="1"/>
  <c r="K327" i="1"/>
  <c r="I328" i="1"/>
  <c r="K328" i="1"/>
  <c r="I329" i="1"/>
  <c r="K329" i="1"/>
  <c r="I334" i="1"/>
  <c r="K334" i="1"/>
  <c r="J335" i="1"/>
  <c r="J337" i="1"/>
  <c r="J340" i="1"/>
  <c r="I341" i="1"/>
  <c r="K341" i="1"/>
  <c r="J342" i="1"/>
  <c r="I352" i="1"/>
  <c r="K352" i="1"/>
  <c r="I353" i="1"/>
  <c r="K353" i="1"/>
  <c r="I354" i="1"/>
  <c r="K354" i="1"/>
  <c r="J365" i="1"/>
  <c r="I366" i="1"/>
  <c r="K366" i="1"/>
  <c r="J367" i="1"/>
  <c r="J368" i="1"/>
  <c r="J369" i="1"/>
  <c r="J370" i="1"/>
  <c r="J371" i="1"/>
  <c r="I390" i="1"/>
  <c r="K390" i="1"/>
  <c r="J391" i="1"/>
  <c r="I393" i="1"/>
  <c r="K393" i="1"/>
  <c r="J394" i="1"/>
  <c r="I396" i="1"/>
  <c r="K396" i="1"/>
  <c r="I407" i="1"/>
  <c r="K407" i="1"/>
  <c r="J411" i="1"/>
  <c r="J414" i="1"/>
  <c r="I420" i="1"/>
  <c r="K420" i="1"/>
  <c r="J426" i="1"/>
  <c r="I427" i="1"/>
  <c r="K427" i="1"/>
  <c r="J428" i="1"/>
  <c r="J434" i="1"/>
  <c r="J437" i="1"/>
  <c r="I438" i="1"/>
  <c r="K438" i="1"/>
  <c r="J439" i="1"/>
  <c r="I443" i="1"/>
  <c r="K443" i="1"/>
  <c r="I444" i="1"/>
  <c r="K444" i="1"/>
  <c r="J445" i="1"/>
  <c r="I451" i="1"/>
  <c r="K451" i="1"/>
  <c r="I473" i="1"/>
  <c r="K473" i="1"/>
  <c r="J474" i="1"/>
  <c r="I488" i="1"/>
  <c r="K488" i="1"/>
  <c r="J492" i="1"/>
  <c r="J503" i="1"/>
  <c r="I504" i="1"/>
  <c r="K504" i="1"/>
  <c r="J505" i="1"/>
  <c r="I506" i="1"/>
  <c r="K506" i="1"/>
  <c r="J10" i="2"/>
  <c r="J19" i="2"/>
  <c r="J20" i="2"/>
  <c r="I24" i="2"/>
  <c r="K24" i="2"/>
  <c r="I68" i="2"/>
  <c r="K68" i="2"/>
  <c r="M68" i="2"/>
  <c r="I69" i="2"/>
  <c r="K69" i="2"/>
  <c r="M69" i="2"/>
  <c r="I70" i="2"/>
  <c r="K70" i="2"/>
  <c r="M70" i="2"/>
  <c r="I71" i="2"/>
  <c r="K71" i="2"/>
  <c r="M71" i="2"/>
  <c r="I72" i="2"/>
  <c r="K72" i="2"/>
  <c r="M72" i="2"/>
  <c r="I73" i="2"/>
  <c r="K73" i="2"/>
  <c r="M73" i="2"/>
  <c r="J75" i="2"/>
  <c r="L75" i="2"/>
  <c r="J76" i="2"/>
  <c r="L76" i="2"/>
  <c r="J81" i="2"/>
  <c r="L81" i="2"/>
  <c r="I82" i="2"/>
  <c r="K82" i="2"/>
  <c r="M82" i="2"/>
  <c r="I83" i="2"/>
  <c r="K83" i="2"/>
  <c r="M83" i="2"/>
  <c r="I84" i="2"/>
  <c r="K84" i="2"/>
  <c r="M84" i="2"/>
  <c r="J86" i="2"/>
  <c r="L86" i="2"/>
  <c r="I93" i="2"/>
  <c r="K93" i="2"/>
  <c r="M93" i="2"/>
  <c r="I105" i="2"/>
  <c r="K105" i="2"/>
  <c r="M105" i="2"/>
  <c r="I106" i="2"/>
  <c r="K106" i="2"/>
  <c r="M106" i="2"/>
  <c r="J117" i="2"/>
  <c r="L117" i="2"/>
  <c r="J122" i="2"/>
  <c r="L122" i="2"/>
  <c r="I127" i="2"/>
  <c r="K127" i="2"/>
  <c r="M127" i="2"/>
  <c r="I137" i="2"/>
  <c r="K137" i="2"/>
  <c r="M137" i="2"/>
  <c r="J138" i="2"/>
  <c r="L138" i="2"/>
  <c r="J139" i="2"/>
  <c r="L139" i="2"/>
  <c r="J166" i="2"/>
  <c r="L166" i="2"/>
  <c r="J167" i="2"/>
  <c r="L167" i="2"/>
  <c r="J168" i="2"/>
  <c r="L168" i="2"/>
  <c r="J169" i="2"/>
  <c r="L169" i="2"/>
  <c r="J170" i="2"/>
  <c r="L170" i="2"/>
  <c r="I240" i="2"/>
  <c r="K240" i="2"/>
  <c r="M240" i="2"/>
  <c r="I241" i="2"/>
  <c r="K241" i="2"/>
  <c r="M241" i="2"/>
  <c r="I242" i="2"/>
  <c r="K242" i="2"/>
  <c r="M242" i="2"/>
  <c r="I245" i="2"/>
  <c r="K245" i="2"/>
  <c r="M245" i="2"/>
  <c r="J247" i="2"/>
  <c r="L247" i="2"/>
  <c r="J248" i="2"/>
  <c r="L248" i="2"/>
  <c r="J249" i="2"/>
  <c r="L249" i="2"/>
  <c r="J252" i="2"/>
  <c r="L252" i="2"/>
  <c r="J254" i="2"/>
  <c r="L254" i="2"/>
  <c r="J255" i="2"/>
  <c r="L255" i="2"/>
  <c r="I256" i="2"/>
  <c r="K256" i="2"/>
  <c r="M256" i="2"/>
  <c r="J257" i="2"/>
  <c r="L257" i="2"/>
  <c r="J258" i="2"/>
  <c r="L258" i="2"/>
  <c r="J259" i="2"/>
  <c r="L259" i="2"/>
  <c r="J260" i="2"/>
  <c r="L260" i="2"/>
  <c r="J261" i="2"/>
  <c r="L261" i="2"/>
  <c r="I265" i="2"/>
  <c r="K265" i="2"/>
  <c r="M265" i="2"/>
  <c r="J269" i="2"/>
  <c r="L269" i="2"/>
  <c r="J273" i="2"/>
  <c r="L273" i="2"/>
  <c r="J274" i="2"/>
  <c r="L274" i="2"/>
  <c r="I275" i="2"/>
  <c r="K275" i="2"/>
  <c r="M275" i="2"/>
  <c r="J279" i="2"/>
  <c r="L279" i="2"/>
  <c r="I281" i="2"/>
  <c r="K281" i="2"/>
  <c r="M281" i="2"/>
  <c r="I282" i="2"/>
  <c r="K282" i="2"/>
  <c r="M282" i="2"/>
  <c r="I284" i="2"/>
  <c r="K284" i="2"/>
  <c r="M284" i="2"/>
  <c r="I286" i="2"/>
  <c r="K286" i="2"/>
  <c r="M286" i="2"/>
  <c r="I287" i="2"/>
  <c r="K287" i="2"/>
  <c r="M287" i="2"/>
  <c r="I290" i="2"/>
  <c r="K290" i="2"/>
  <c r="M290" i="2"/>
  <c r="I291" i="2"/>
  <c r="K291" i="2"/>
  <c r="M291" i="2"/>
  <c r="I295" i="2"/>
  <c r="K295" i="2"/>
  <c r="M295" i="2"/>
  <c r="I297" i="2"/>
  <c r="K297" i="2"/>
  <c r="M297" i="2"/>
  <c r="J298" i="2"/>
  <c r="M298" i="2"/>
  <c r="M309" i="2"/>
  <c r="K309" i="2"/>
  <c r="I309" i="2"/>
  <c r="L309" i="2"/>
  <c r="M311" i="2"/>
  <c r="K311" i="2"/>
  <c r="I311" i="2"/>
  <c r="L311" i="2"/>
  <c r="J68" i="2"/>
  <c r="J69" i="2"/>
  <c r="J70" i="2"/>
  <c r="J71" i="2"/>
  <c r="J72" i="2"/>
  <c r="J73" i="2"/>
  <c r="I75" i="2"/>
  <c r="K75" i="2"/>
  <c r="I76" i="2"/>
  <c r="K76" i="2"/>
  <c r="I81" i="2"/>
  <c r="K81" i="2"/>
  <c r="J82" i="2"/>
  <c r="J83" i="2"/>
  <c r="J84" i="2"/>
  <c r="I86" i="2"/>
  <c r="K86" i="2"/>
  <c r="J93" i="2"/>
  <c r="J105" i="2"/>
  <c r="J106" i="2"/>
  <c r="I117" i="2"/>
  <c r="K117" i="2"/>
  <c r="I122" i="2"/>
  <c r="K122" i="2"/>
  <c r="J127" i="2"/>
  <c r="J137" i="2"/>
  <c r="I138" i="2"/>
  <c r="K138" i="2"/>
  <c r="I139" i="2"/>
  <c r="K139" i="2"/>
  <c r="I166" i="2"/>
  <c r="K166" i="2"/>
  <c r="I167" i="2"/>
  <c r="K167" i="2"/>
  <c r="I168" i="2"/>
  <c r="K168" i="2"/>
  <c r="I169" i="2"/>
  <c r="K169" i="2"/>
  <c r="I170" i="2"/>
  <c r="K170" i="2"/>
  <c r="J240" i="2"/>
  <c r="J241" i="2"/>
  <c r="J242" i="2"/>
  <c r="J245" i="2"/>
  <c r="I247" i="2"/>
  <c r="K247" i="2"/>
  <c r="I248" i="2"/>
  <c r="K248" i="2"/>
  <c r="I249" i="2"/>
  <c r="K249" i="2"/>
  <c r="I252" i="2"/>
  <c r="K252" i="2"/>
  <c r="I254" i="2"/>
  <c r="K254" i="2"/>
  <c r="I255" i="2"/>
  <c r="K255" i="2"/>
  <c r="J256" i="2"/>
  <c r="I257" i="2"/>
  <c r="K257" i="2"/>
  <c r="I258" i="2"/>
  <c r="K258" i="2"/>
  <c r="I259" i="2"/>
  <c r="K259" i="2"/>
  <c r="I260" i="2"/>
  <c r="K260" i="2"/>
  <c r="I261" i="2"/>
  <c r="K261" i="2"/>
  <c r="J265" i="2"/>
  <c r="I269" i="2"/>
  <c r="K269" i="2"/>
  <c r="I273" i="2"/>
  <c r="K273" i="2"/>
  <c r="I274" i="2"/>
  <c r="K274" i="2"/>
  <c r="J275" i="2"/>
  <c r="I279" i="2"/>
  <c r="K279" i="2"/>
  <c r="J281" i="2"/>
  <c r="J282" i="2"/>
  <c r="J284" i="2"/>
  <c r="J286" i="2"/>
  <c r="J287" i="2"/>
  <c r="J290" i="2"/>
  <c r="J291" i="2"/>
  <c r="J295" i="2"/>
  <c r="J297" i="2"/>
  <c r="M310" i="2"/>
  <c r="K310" i="2"/>
  <c r="I310" i="2"/>
  <c r="L310" i="2"/>
  <c r="M314" i="2"/>
  <c r="K314" i="2"/>
  <c r="I314" i="2"/>
  <c r="L314" i="2"/>
  <c r="J364" i="2"/>
  <c r="L364" i="2"/>
  <c r="J365" i="2"/>
  <c r="L365" i="2"/>
  <c r="J366" i="2"/>
  <c r="L366" i="2"/>
  <c r="J367" i="2"/>
  <c r="L367" i="2"/>
  <c r="J368" i="2"/>
  <c r="L368" i="2"/>
  <c r="J369" i="2"/>
  <c r="L369" i="2"/>
  <c r="J370" i="2"/>
  <c r="L370" i="2"/>
  <c r="J371" i="2"/>
  <c r="L371" i="2"/>
  <c r="M372" i="2"/>
  <c r="K372" i="2"/>
  <c r="J372" i="2"/>
  <c r="M391" i="2"/>
  <c r="K391" i="2"/>
  <c r="I391" i="2"/>
  <c r="L391" i="2"/>
  <c r="M397" i="2"/>
  <c r="K397" i="2"/>
  <c r="I397" i="2"/>
  <c r="L397" i="2"/>
  <c r="M415" i="2"/>
  <c r="K415" i="2"/>
  <c r="I415" i="2"/>
  <c r="L415" i="2"/>
  <c r="M444" i="2"/>
  <c r="K444" i="2"/>
  <c r="I444" i="2"/>
  <c r="L444" i="2"/>
  <c r="M446" i="2"/>
  <c r="K446" i="2"/>
  <c r="I446" i="2"/>
  <c r="L446" i="2"/>
  <c r="J325" i="2"/>
  <c r="J326" i="2"/>
  <c r="J327" i="2"/>
  <c r="J328" i="2"/>
  <c r="J329" i="2"/>
  <c r="J333" i="2"/>
  <c r="J334" i="2"/>
  <c r="J335" i="2"/>
  <c r="J337" i="2"/>
  <c r="J340" i="2"/>
  <c r="J341" i="2"/>
  <c r="J342" i="2"/>
  <c r="J352" i="2"/>
  <c r="J353" i="2"/>
  <c r="J354" i="2"/>
  <c r="I364" i="2"/>
  <c r="K364" i="2"/>
  <c r="I365" i="2"/>
  <c r="K365" i="2"/>
  <c r="I366" i="2"/>
  <c r="K366" i="2"/>
  <c r="I367" i="2"/>
  <c r="K367" i="2"/>
  <c r="I368" i="2"/>
  <c r="K368" i="2"/>
  <c r="I369" i="2"/>
  <c r="K369" i="2"/>
  <c r="I370" i="2"/>
  <c r="K370" i="2"/>
  <c r="I371" i="2"/>
  <c r="K371" i="2"/>
  <c r="I372" i="2"/>
  <c r="L372" i="2"/>
  <c r="M392" i="2"/>
  <c r="K392" i="2"/>
  <c r="I392" i="2"/>
  <c r="L392" i="2"/>
  <c r="M445" i="2"/>
  <c r="K445" i="2"/>
  <c r="I445" i="2"/>
  <c r="L445" i="2"/>
  <c r="J394" i="2"/>
  <c r="J395" i="2"/>
  <c r="J408" i="2"/>
  <c r="J412" i="2"/>
  <c r="J413" i="2"/>
  <c r="J421" i="2"/>
  <c r="J424" i="2"/>
  <c r="J427" i="2"/>
  <c r="J428" i="2"/>
  <c r="J429" i="2"/>
  <c r="J435" i="2"/>
  <c r="J438" i="2"/>
  <c r="J439" i="2"/>
  <c r="J440" i="2"/>
  <c r="J452" i="2"/>
  <c r="J474" i="2"/>
  <c r="J475" i="2"/>
  <c r="J488" i="2"/>
  <c r="J489" i="2"/>
  <c r="J493" i="2"/>
  <c r="J504" i="2"/>
  <c r="J505" i="2"/>
  <c r="J506" i="2"/>
  <c r="J507" i="2"/>
</calcChain>
</file>

<file path=xl/sharedStrings.xml><?xml version="1.0" encoding="utf-8"?>
<sst xmlns="http://schemas.openxmlformats.org/spreadsheetml/2006/main" count="1547" uniqueCount="531">
  <si>
    <t xml:space="preserve"> Артикул</t>
  </si>
  <si>
    <t>12/600</t>
  </si>
  <si>
    <t>12/720</t>
  </si>
  <si>
    <t>10/250</t>
  </si>
  <si>
    <t>79з</t>
  </si>
  <si>
    <t>79с</t>
  </si>
  <si>
    <t>12/240</t>
  </si>
  <si>
    <t>79сі</t>
  </si>
  <si>
    <t>10/200</t>
  </si>
  <si>
    <t>12/360</t>
  </si>
  <si>
    <t>86сі</t>
  </si>
  <si>
    <t>12/960</t>
  </si>
  <si>
    <t>86ч</t>
  </si>
  <si>
    <t>86с</t>
  </si>
  <si>
    <t>86б</t>
  </si>
  <si>
    <t>86черв</t>
  </si>
  <si>
    <t>меланж</t>
  </si>
  <si>
    <t>12/480</t>
  </si>
  <si>
    <t>10/300</t>
  </si>
  <si>
    <t>10/1000</t>
  </si>
  <si>
    <t>56M</t>
  </si>
  <si>
    <t>12/1200</t>
  </si>
  <si>
    <t>56L</t>
  </si>
  <si>
    <t>56XL</t>
  </si>
  <si>
    <t>Вачеги</t>
  </si>
  <si>
    <t>10/600</t>
  </si>
  <si>
    <t>12/840</t>
  </si>
  <si>
    <t>Перчатка желтая рельефная заливка RGS</t>
  </si>
  <si>
    <t>12/120</t>
  </si>
  <si>
    <t>05з</t>
  </si>
  <si>
    <t>05ч</t>
  </si>
  <si>
    <t>054</t>
  </si>
  <si>
    <t>052ч</t>
  </si>
  <si>
    <t>051з</t>
  </si>
  <si>
    <t>051ч</t>
  </si>
  <si>
    <t>2062</t>
  </si>
  <si>
    <t>20639</t>
  </si>
  <si>
    <t>206310</t>
  </si>
  <si>
    <t>206311</t>
  </si>
  <si>
    <t>402M</t>
  </si>
  <si>
    <t>402L</t>
  </si>
  <si>
    <t>402XL</t>
  </si>
  <si>
    <t>405M</t>
  </si>
  <si>
    <t>405L</t>
  </si>
  <si>
    <t>405XL</t>
  </si>
  <si>
    <t>406M</t>
  </si>
  <si>
    <t>406L</t>
  </si>
  <si>
    <t>406XL</t>
  </si>
  <si>
    <t>75S</t>
  </si>
  <si>
    <t>75M</t>
  </si>
  <si>
    <t>75L</t>
  </si>
  <si>
    <t>75XL</t>
  </si>
  <si>
    <t>242S</t>
  </si>
  <si>
    <t>242M</t>
  </si>
  <si>
    <t>242L</t>
  </si>
  <si>
    <t>242XL</t>
  </si>
  <si>
    <t>200 штук</t>
  </si>
  <si>
    <t>100 штук</t>
  </si>
  <si>
    <t>191M</t>
  </si>
  <si>
    <t>19L</t>
  </si>
  <si>
    <t>19XL</t>
  </si>
  <si>
    <t>6/120</t>
  </si>
  <si>
    <t>ПВХ</t>
  </si>
  <si>
    <t>12/420</t>
  </si>
  <si>
    <t>30016</t>
  </si>
  <si>
    <t>12/60</t>
  </si>
  <si>
    <t>120</t>
  </si>
  <si>
    <t>60</t>
  </si>
  <si>
    <t xml:space="preserve">          С ЗАЛИВКОЙ</t>
  </si>
  <si>
    <t>051с</t>
  </si>
  <si>
    <t>12/144</t>
  </si>
  <si>
    <t>12/200</t>
  </si>
  <si>
    <t>1604</t>
  </si>
  <si>
    <t>1602</t>
  </si>
  <si>
    <t>300161</t>
  </si>
  <si>
    <t xml:space="preserve">                                                                                                                    наш сайт WWW.MESTPROM.COM</t>
  </si>
  <si>
    <r>
      <t>Від 500 грн. -</t>
    </r>
    <r>
      <rPr>
        <b/>
        <sz val="12.5"/>
        <color rgb="FF993300"/>
        <rFont val="Arial Cyr"/>
        <charset val="204"/>
      </rPr>
      <t xml:space="preserve"> ДОСТАВКА БЕЗКОШТОВНО </t>
    </r>
    <r>
      <rPr>
        <b/>
        <sz val="12.5"/>
        <color rgb="FF008080"/>
        <rFont val="Arial Cyr"/>
        <charset val="204"/>
      </rPr>
      <t>(повний текст на сайті)</t>
    </r>
  </si>
  <si>
    <t>ПРАЙС-ЛИСТ З ПДВ</t>
  </si>
  <si>
    <t xml:space="preserve"> Група</t>
  </si>
  <si>
    <t>Назва</t>
  </si>
  <si>
    <t>колір рукавичок</t>
  </si>
  <si>
    <t>Ціна 1</t>
  </si>
  <si>
    <t>Ціна 2</t>
  </si>
  <si>
    <t>Ціна 3</t>
  </si>
  <si>
    <t>Ціна 4</t>
  </si>
  <si>
    <t>Ціна 5</t>
  </si>
  <si>
    <t>Ціна 6</t>
  </si>
  <si>
    <t>Рукавички "Industrial" (латекс-неопрен)</t>
  </si>
  <si>
    <t>Рукавички RINDUSTRIAL35</t>
  </si>
  <si>
    <t>Рукавички  OX-NITERFULL G</t>
  </si>
  <si>
    <t>Рукавички  OX-NITEREST</t>
  </si>
  <si>
    <t>утеплені</t>
  </si>
  <si>
    <t>Рукавички утеплені RECOWINDRAG</t>
  </si>
  <si>
    <t>Рукавички утеплені RTASMAN</t>
  </si>
  <si>
    <t>Рукавички утеплені OX-WINUA_PB</t>
  </si>
  <si>
    <t>Рукавички латексні господарські, утеплені</t>
  </si>
  <si>
    <t xml:space="preserve">Рукавички в'язані OX-BLUTON_SNB 8 </t>
  </si>
  <si>
    <t>Рукавички в'язані OX-BLUTON_SNB 9</t>
  </si>
  <si>
    <t>Рукавички в'язані OX-BLUTON_SNB 10</t>
  </si>
  <si>
    <t>Рукавички в'язані OX-MELAT_CB 8</t>
  </si>
  <si>
    <t>Рукавички в'язані OX-MELAT_CB 9</t>
  </si>
  <si>
    <t>Рукавички в'язані OX-MELAT_CB 10</t>
  </si>
  <si>
    <t>Рукавички в'язані OX-MELAT_GB 8</t>
  </si>
  <si>
    <t>Рукавички в'язані OX-MELAT_GB 9</t>
  </si>
  <si>
    <t>Рукавички в'язані OX-MELAT_GB 10</t>
  </si>
  <si>
    <t>Рукавички в'язані GRAPHIXON10</t>
  </si>
  <si>
    <t>Рукавички термостійкі</t>
  </si>
  <si>
    <t>Рукавички термостійкі RJ-BAFRO10</t>
  </si>
  <si>
    <t>Рукавички термостійкі RFROTS</t>
  </si>
  <si>
    <t>Рукавички термостійкі, манжет крага</t>
  </si>
  <si>
    <t>Рукавички полієстерові RTERYL10</t>
  </si>
  <si>
    <t>Рукавички полієстерові RTERYL9</t>
  </si>
  <si>
    <t>Рукавички полієстерові RTERYL8</t>
  </si>
  <si>
    <t>Рукавички полієстерові RTERYL7</t>
  </si>
  <si>
    <t>Рукавички з ПВХ крапкою "FAR" (600 грамм)</t>
  </si>
  <si>
    <t xml:space="preserve">Рукавички з ПВХ крапкою </t>
  </si>
  <si>
    <t>Рукавички в'язані без крапки "Радуга" синтетика</t>
  </si>
  <si>
    <t>Рукавички в'язані без крапки "Радуга+" синтетика</t>
  </si>
  <si>
    <t>Рукавички з двосторонньою ПВХ крапкою "Будівельні"</t>
  </si>
  <si>
    <t>Рукавички з ПВХ крапкою чорні</t>
  </si>
  <si>
    <t xml:space="preserve">Рукавички з ПВХ крапкою чорні </t>
  </si>
  <si>
    <t xml:space="preserve">Рукавички з ПВХ крапкою чорні "670" </t>
  </si>
  <si>
    <t xml:space="preserve">Рукавички з ПВХ крапкою чорні "673" </t>
  </si>
  <si>
    <t>Рукавички з ПВХ крапкою "Корона" чорні</t>
  </si>
  <si>
    <t>Рукавички з ПВХ крапкою "Будівельні"чорні</t>
  </si>
  <si>
    <t>Рукавички з ПВХ крапкою білі</t>
  </si>
  <si>
    <t>Рукавички з ПВХ крапкою "Будівельні"білі</t>
  </si>
  <si>
    <t>Рукавички з ПВХ крапкою помаранчеві</t>
  </si>
  <si>
    <t xml:space="preserve">Рукавички з ПВХ крапкою помаранчеві </t>
  </si>
  <si>
    <t>Рукавички з ПВХ крапкою "Корона" помаранчеві</t>
  </si>
  <si>
    <t>Рукавички з ПВХ крапкою "Будівельні"помаранчеві</t>
  </si>
  <si>
    <t>Рукавички з ПВХ крапкою червоні</t>
  </si>
  <si>
    <t>Рукавички з ПВХ крапкою "Будівельні"червоні</t>
  </si>
  <si>
    <t>Рукавички з ПВХ крапкою, чорні</t>
  </si>
  <si>
    <t>Рукавички з ПВХ крапкою "Ялинка" синя</t>
  </si>
  <si>
    <t>Рукавички з ПВХ крапкою "Ялинка" сіра</t>
  </si>
  <si>
    <t>Рукавички жіночі фліс</t>
  </si>
  <si>
    <t>Рукавички жіночі фліс, квітка</t>
  </si>
  <si>
    <t>Рукавички жіночі фліс, двокольорові</t>
  </si>
  <si>
    <t xml:space="preserve">Рукавички фліс "Технік - К" </t>
  </si>
  <si>
    <t>Рукавички "Силікон" утеплені</t>
  </si>
  <si>
    <t>Рукавички "Піна" утеплені</t>
  </si>
  <si>
    <t>комбіновані</t>
  </si>
  <si>
    <t>Рукавички спілкові RBCS</t>
  </si>
  <si>
    <t>Рукавички спілкові</t>
  </si>
  <si>
    <t>Рукавички спілкові RBCAMEL</t>
  </si>
  <si>
    <t>Краги спілкові 1 сорт, червоні</t>
  </si>
  <si>
    <t>Краги спілкові 1 сорт, чорні</t>
  </si>
  <si>
    <t>Краги спілкові 1 сорт, RSPBIZ-INDIANEX</t>
  </si>
  <si>
    <t>Краги комбіновані спілок-шкіра</t>
  </si>
  <si>
    <t>Краги комбіновані спілок-шкіра RSPLBLULUX</t>
  </si>
  <si>
    <t>Рукавички комбіновані спілок-шкіра</t>
  </si>
  <si>
    <t>шкіряні</t>
  </si>
  <si>
    <t>Рукавички шкіряні, білі</t>
  </si>
  <si>
    <t>Рукавички шкіряні</t>
  </si>
  <si>
    <t>Рукавички шкіряні OX-DRIX</t>
  </si>
  <si>
    <t>Рукавички спілкові, сірі</t>
  </si>
  <si>
    <t>Краги спілкові  сірі</t>
  </si>
  <si>
    <t>Рукавички з ПВХ крапкою сині</t>
  </si>
  <si>
    <t>Рукавички з ПВХ крапкою "Будівельні"сині</t>
  </si>
  <si>
    <t>сині</t>
  </si>
  <si>
    <t>Краги спілкові 1 сорт, сині</t>
  </si>
  <si>
    <t>Краги спілкові 1 сорт, Польща</t>
  </si>
  <si>
    <t>Рукавички в'язані без крапки бавовна</t>
  </si>
  <si>
    <t>Рукавички в'язані без крапки бавовна плотные</t>
  </si>
  <si>
    <t>Рукавички в'язані без крапки бавовна RDZ-GREY8</t>
  </si>
  <si>
    <t>Рукавички в'язані без крапки бавовна RDZ-GREY10</t>
  </si>
  <si>
    <t>Рукавички в'язані без крапки бавовна двойные</t>
  </si>
  <si>
    <t>Рукавички "Вампірки" бавовна</t>
  </si>
  <si>
    <t>Рукавички "Вампірки" бавовна, сині</t>
  </si>
  <si>
    <t>Рукавички "Вампірки" бавовна, червоні</t>
  </si>
  <si>
    <t xml:space="preserve">Рукавички №10 бавовна </t>
  </si>
  <si>
    <t xml:space="preserve">Рукавички в'язані бавовна "Стекло" зелені </t>
  </si>
  <si>
    <t>Рукавички в'язані бавовна "Стекло" червоні</t>
  </si>
  <si>
    <t xml:space="preserve">Рукавички в'язані бавовна "Стекло" зелені, Польща </t>
  </si>
  <si>
    <t xml:space="preserve">Рукавички в'язані бавовна "Стекло" сині, Польща </t>
  </si>
  <si>
    <t>Рукавички в'язані бавовна "Стекло" червоні, Польща</t>
  </si>
  <si>
    <t>Рукавички комбіновані шкіра-бавовна "Keron"</t>
  </si>
  <si>
    <t>Рукавички комбіновані шкіра-бавовна "Липучка"</t>
  </si>
  <si>
    <t xml:space="preserve">Рукавички комбіновані шкіра-бавовна </t>
  </si>
  <si>
    <t>Рукавички комбіновані шкіра-бавовна  RLMY</t>
  </si>
  <si>
    <t>Рукавички комбіновані шкіра-бавовна "Люкс"</t>
  </si>
  <si>
    <t>Рукавички шкіра-бавовна на меховой подкладке RLCJPAWA-WIN</t>
  </si>
  <si>
    <t>Рукавички шкіра-бавовна на хутряній підкладці RSO</t>
  </si>
  <si>
    <t>Рукавички комбіновані спілок-бавовна</t>
  </si>
  <si>
    <t>Рукавички комбіновані спілок-бавовна RB</t>
  </si>
  <si>
    <t>Рукавички комбіновані спілок-бавовна RBK</t>
  </si>
  <si>
    <t xml:space="preserve">Рукавички комбіновані спілок-бавовна RSC </t>
  </si>
  <si>
    <t>Рукавички комбіновані спілок-бавовна  RBCMGREEN</t>
  </si>
  <si>
    <t>Рукавички комбіновані спілок-бавовна  RBTOPER</t>
  </si>
  <si>
    <t xml:space="preserve">Рукавички спілок-бавовна на хутряній підкладці </t>
  </si>
  <si>
    <t xml:space="preserve">Рукавички спілок-бавовна на хутряній підкладці "Стандарт" </t>
  </si>
  <si>
    <t>Рукавички спілок-бавовна на хутряній підкладці RSOLUX</t>
  </si>
  <si>
    <t>Рукавички комбіновані спілок-бавовна підсилена долоня та 2 пальця</t>
  </si>
  <si>
    <t xml:space="preserve">Рукавички комбіновані спілок-бавовна підсилена долоня та 2 пальця </t>
  </si>
  <si>
    <t>нітріл</t>
  </si>
  <si>
    <t>Рукавички  нітріл сині с манжетом повний облив</t>
  </si>
  <si>
    <t xml:space="preserve">Рукавички  нітріл сині з резинкою неповний облив </t>
  </si>
  <si>
    <t xml:space="preserve">Рукавички  нітріл сині з резинкою повний облив </t>
  </si>
  <si>
    <t>Рукавички з ПВХ червоні з резинкою</t>
  </si>
  <si>
    <t>Рукавички з ПВХ червоні з резинкою OX-PVC</t>
  </si>
  <si>
    <t>Рукавички з ПВХ червоні з резинкою RPCVS</t>
  </si>
  <si>
    <t>Рукавички з ПВХ сині з резинкою</t>
  </si>
  <si>
    <t>Рукавички з ПВХ червоні (довжина 35 см.)</t>
  </si>
  <si>
    <t>Рукавички з ПВХ червоні (довжина 35 см) RPCV35</t>
  </si>
  <si>
    <t>Рукавички з ПВХ червоні (довжина 35 см) OX-PVC35</t>
  </si>
  <si>
    <t>Рукавички КЛС-МБС 27см.</t>
  </si>
  <si>
    <t>Рукавички КЛС-МБС 27см. RFISHING10</t>
  </si>
  <si>
    <t>Рукавички КЛС-МБС 40 см.</t>
  </si>
  <si>
    <t>Рукавички шиті бавовна OX-UNDERS, розмір 10</t>
  </si>
  <si>
    <t>Рукавички шиті бавовна, розмір M</t>
  </si>
  <si>
    <t>Рукавички шиті бавовна, розмір L</t>
  </si>
  <si>
    <t>Рукавички шиті бавовна, розмір XL</t>
  </si>
  <si>
    <t>Рукавички шиті бавовна OX-UNDER W, розмір 10</t>
  </si>
  <si>
    <t>Рукавички шиті бавовна, OX-UNDER W, розмір 8</t>
  </si>
  <si>
    <t>Рукавички шиті бавовна, OX-UNDER W, розмір 9</t>
  </si>
  <si>
    <t>Рукавички "Вампірки" нейлон (розмір 10)</t>
  </si>
  <si>
    <t>Рукавички RTENI YB (розмір 10)</t>
  </si>
  <si>
    <t>Рукавички RTENI YB (розмір 9)</t>
  </si>
  <si>
    <t>Рукавички RTENI YB (розмір 8)</t>
  </si>
  <si>
    <t>Рукавички RTENI CB (розмір 9)</t>
  </si>
  <si>
    <t>Рукавички RTENI CB (розмір 10)</t>
  </si>
  <si>
    <t>Рукавички RTEPO BB (розмір 10)</t>
  </si>
  <si>
    <t>Рукавички RTEPO BB (розмір 8)</t>
  </si>
  <si>
    <t>Рукавички RTEPO BB (розмір 9)</t>
  </si>
  <si>
    <t>Рукавички RTEPO WW розмір 9</t>
  </si>
  <si>
    <t>Рукавички RTEPO WW розмір 10</t>
  </si>
  <si>
    <t>Рукавички RTEPO BS розмір 10</t>
  </si>
  <si>
    <t>Рукавички OX-NITRICAR BS (розмір 8)</t>
  </si>
  <si>
    <t>Рукавички OX-NITRICAR BS (розмір 9)</t>
  </si>
  <si>
    <t>Рукавички OX-NITRICAR BS (розмір 10)</t>
  </si>
  <si>
    <t>Рукавички OX-NITRICAR WS (розмір 9)</t>
  </si>
  <si>
    <t>Рукавички OX-NITRICAR WS (розмір 10)</t>
  </si>
  <si>
    <t>Рукавички OX-POLIUR BB (розмір 8)</t>
  </si>
  <si>
    <t>Рукавички OX-POLIUR BB (розмір 9)</t>
  </si>
  <si>
    <t>Рукавички OX-POLIUR BB (розмір 10)</t>
  </si>
  <si>
    <t>Рукавички OX-POLIUR WW (розмір 8)</t>
  </si>
  <si>
    <t>Рукавички OX-POLIUR WW (розмір 9)</t>
  </si>
  <si>
    <t>Рукавички OX-POLIUR WW (розмір 10)</t>
  </si>
  <si>
    <t>Рукавички OX-POLICAMO_MO (розмір 8)</t>
  </si>
  <si>
    <t>Рукавички OX-POLICAMO_MO (розмір 9)</t>
  </si>
  <si>
    <t>Рукавички OX-POLICAMO_MO (розмір 10)</t>
  </si>
  <si>
    <t>Рукавички RTENI WS (розмір 8)</t>
  </si>
  <si>
    <t>Рукавички RTENI WS (розмір 9)</t>
  </si>
  <si>
    <t>Рукавички RTENI WS (розмір 10)</t>
  </si>
  <si>
    <t>Рукавички RTENI BS (розмір 9)</t>
  </si>
  <si>
    <t>Рукавички RTENI BS (розмір 10)</t>
  </si>
  <si>
    <t>Рукавички №10 бавовна OX-NITER, розмір 8</t>
  </si>
  <si>
    <t>Рукавички №10 бавовна OX-NITER, розмір 9</t>
  </si>
  <si>
    <t>Рукавички №10 бавовна OX-NITER, розмір 10</t>
  </si>
  <si>
    <t>Рукавички №10 бавовна RNITZ10, розмір 10</t>
  </si>
  <si>
    <t>Рукавички №10 бавовна RNITZ9, розмір 9</t>
  </si>
  <si>
    <t>Рукавички в'язані OX-LATEKS BS розмір 8</t>
  </si>
  <si>
    <t>Рукавички в'язані OX-LATEKS BS розмір 9</t>
  </si>
  <si>
    <t>Рукавички в'язані OX-LATEKS BS розмір 10</t>
  </si>
  <si>
    <t>Рукавички в'язані OX-LATEKS CB розмір 8</t>
  </si>
  <si>
    <t>Рукавички в'язані OX-LATEKS CB розмір 9</t>
  </si>
  <si>
    <t>Рукавички в'язані OX-LATEKS CB розмір 10</t>
  </si>
  <si>
    <t>Рукавички в'язані RTELA_PB розмір 8</t>
  </si>
  <si>
    <t>Рукавички в'язані RTELA_PB розмір 9</t>
  </si>
  <si>
    <t>Рукавички в'язані RTELA_PB розмір 10</t>
  </si>
  <si>
    <t>Рукавички в'язані RTELA_CN розмір 8</t>
  </si>
  <si>
    <t>Рукавички в'язані RTELA_NS розмір 9</t>
  </si>
  <si>
    <t>Рукавички в'язані RTELA_NS розмір 10</t>
  </si>
  <si>
    <t>Рукавички Вампірки OX-LATEKSFOM PB розмір 10</t>
  </si>
  <si>
    <t>Рукавички Вампірки OX-LATEKSFOM PB розмір 9</t>
  </si>
  <si>
    <t>Рукавички Вампірки OX-LATEKSFOM YB розмір 10</t>
  </si>
  <si>
    <t>Рукавички Вампірки OX-LATEKSFOM YB розмір 9</t>
  </si>
  <si>
    <t>Рукавички Вампірки RTELA-FOAM CB розмір 10</t>
  </si>
  <si>
    <t>Рукавички Вампірки RTELA-FOAM CB розмір 9</t>
  </si>
  <si>
    <t>Рукавички Вампірки RTELA-FOAM CB розмір 8</t>
  </si>
  <si>
    <t>Рукавички в'язані RTELA_LB розмір 8</t>
  </si>
  <si>
    <t>Рукавички в'язані RTELA_LB розмір 9</t>
  </si>
  <si>
    <t>Рукавички в'язані RTELA_LB розмір 10</t>
  </si>
  <si>
    <t>Рукавички в'язані RTELA_LB розмір 11</t>
  </si>
  <si>
    <t>Рукавички в'язані RTELA_WN розмір 9</t>
  </si>
  <si>
    <t>Рукавички в'язані RTELA_WN розмір 10</t>
  </si>
  <si>
    <t>Рукавички в'язані RTELA_WN розмір 11</t>
  </si>
  <si>
    <t>Рукавички в'язані RTELA_YP розмір 8</t>
  </si>
  <si>
    <t>Рукавички в'язані RTELA_YP розмір 9</t>
  </si>
  <si>
    <t>Рукавички в'язані RTELA_YP розмір 10</t>
  </si>
  <si>
    <t>Рукавички в'язані OX-STEEL-PU, розмір 9</t>
  </si>
  <si>
    <t>Рукавички в'язані OX-STEEL-PU, розмір 10</t>
  </si>
  <si>
    <t>Рукавички в'язані OX-STEEL-PU, розмір 11</t>
  </si>
  <si>
    <t>Рукавички латексні господарські розмір  M</t>
  </si>
  <si>
    <t>Рукавички латексні господарські розмір L</t>
  </si>
  <si>
    <t>Рукавички латексні господарські розмір XL</t>
  </si>
  <si>
    <t>Рукавички латексні господарські (1 сорт) розмір S</t>
  </si>
  <si>
    <t>Рукавички латексні господарські (1 сорт) розмір M</t>
  </si>
  <si>
    <t>Рукавички латексні господарські (1 сорт) розмір L</t>
  </si>
  <si>
    <t>Рукавички латексні господарські (1 сорт) розмір XL</t>
  </si>
  <si>
    <t>Рукавички одноразові нітріл, не опудрені розмір М</t>
  </si>
  <si>
    <t>Рукавички одноразові нітріл, не опудрені розмір L</t>
  </si>
  <si>
    <t>Рукавички одноразові нітріл, не опудрені розмір XL</t>
  </si>
  <si>
    <t>Рукавички одноразові нітріл, білі, не опудрені розмір L</t>
  </si>
  <si>
    <t>Рукавички одноразові нітріл, білі, не опудрені розмір М</t>
  </si>
  <si>
    <t>Рукавички одноразові латекс не опудрені розмір L</t>
  </si>
  <si>
    <t>Рукавички одноразові латекс не опудрені розмір M</t>
  </si>
  <si>
    <t>Рукавички "RNIT-VEX" (нітріл) розмір 10</t>
  </si>
  <si>
    <t>Рукавички "RNIT-VEX" (нітріл) розмір 8</t>
  </si>
  <si>
    <t>Рукавички "RNIT-VEX" (нітріл) розмір 9</t>
  </si>
  <si>
    <t>Рукавички "RВI-VEX" (неопрен) розмір 10</t>
  </si>
  <si>
    <t>Рукавички "RВI-VEX" (неопрен) розмір 8</t>
  </si>
  <si>
    <t>Рукавички "RВI-VEX" (неопрен) розмір 9</t>
  </si>
  <si>
    <t>Рукавички комбіновані шкіра-бавовна OX-INPAK_GW10, розмір 10</t>
  </si>
  <si>
    <t>Рукавички комбіновані шкіра-бавовна OX-INPAK_GW8, розмір 8</t>
  </si>
  <si>
    <t>Рукавички утеплені, розмір 9, OX-WINORT</t>
  </si>
  <si>
    <t>Рукавички утеплені, розмір 10, OX-WINORT</t>
  </si>
  <si>
    <t>Рукавички утеплені, розмір 11, OX-WINORT</t>
  </si>
  <si>
    <t>Рукавички утеплені жіночі RSKICHECK_VBSM, розмір М</t>
  </si>
  <si>
    <t>Рукавички утеплені жіночі RSKICHECK_VBSL, розмір L</t>
  </si>
  <si>
    <t>Рукавички "Хімік" 45см. (латекс-неопрен) RINDUSTRIAL45</t>
  </si>
  <si>
    <t>Рукавички "Хімік" 46см. (латекс-неопрен)</t>
  </si>
  <si>
    <t>Рукавички "Хімік" (латекс-неопрен)</t>
  </si>
  <si>
    <t>Рукавички "Хімік" 33см. (латекс-неопрен)</t>
  </si>
  <si>
    <t>Рукавички одноразові латекс опудрені розмір XL</t>
  </si>
  <si>
    <t>Рукавички латексні господарські (вищий сорт)</t>
  </si>
  <si>
    <t>Рукавички в'язані бавовна "Стекло" з костяшкою</t>
  </si>
  <si>
    <t>Рукавички зелені, RRZ7</t>
  </si>
  <si>
    <t>Рукавички стрейч посилені, подвійний облив</t>
  </si>
  <si>
    <t>Рукавички стрейч посилені, подвійний облив, розмір 10</t>
  </si>
  <si>
    <t>Рукавички стрейч посилені, подвійний облив, VIOLIN, розмір 8</t>
  </si>
  <si>
    <t>Рукавички стрейч посилені, подвійний облив, VIOLIN, розмір 9</t>
  </si>
  <si>
    <t>Рукавички стрейч посилені, подвійний облив, VIOLIN, розмір 10</t>
  </si>
  <si>
    <t>Рукавички стрейч посилені, подвійний облив, OX-DEEPON_NG, розмір 9</t>
  </si>
  <si>
    <t>Рукавички стрейч посилені, подвійний облив, OX-DEEPON_NG, розмір 10</t>
  </si>
  <si>
    <t>Рукавички стрейч посилені, подвійний облив, OX-WINGREEN_ZB, розмір 9</t>
  </si>
  <si>
    <t>Рукавички стрейч посилені, подвійний облив, OX-WINGREEN_ZB, розмір 10</t>
  </si>
  <si>
    <t>Рукавички стрейч сітка, з обливом, сині</t>
  </si>
  <si>
    <t>Рукавички стрейч сітка, з обливом, асорті</t>
  </si>
  <si>
    <t>з обливом          з обливом          з обливом          з обливом           з обливом          з обливом          з обливом          з обливом          з обливом          з обливом</t>
  </si>
  <si>
    <t>Рукавички з обливом сині, розмір 8 XERONIT_WNB8</t>
  </si>
  <si>
    <t>Рукавички з обливом сині, розмір 9 XERONIT_WNB9</t>
  </si>
  <si>
    <t>Рукавички з обливом сині, розмір 10 XERONIT_WNB10</t>
  </si>
  <si>
    <t>Рукавички з обливом помаранчеві, розмір 8 XERONIT_WPB8</t>
  </si>
  <si>
    <t>Рукавички з обливом помаранчеві, розмір 9 XERONIT_WPB9</t>
  </si>
  <si>
    <t>Рукавички з обливом помаранчеві, розмір 10 XERONIT_WPB10</t>
  </si>
  <si>
    <t>Рукавички з обливом VENITS NB 10</t>
  </si>
  <si>
    <t>Рукавички з обливом NITRIFOM SB 9</t>
  </si>
  <si>
    <t>Рукавички з обливом RBLACKFOAM SB 9</t>
  </si>
  <si>
    <t>Рукавички з обливом RFOPPO-BLUE 8</t>
  </si>
  <si>
    <t>Рукавички з обливом RFOPPO-BLUE 10</t>
  </si>
  <si>
    <t xml:space="preserve">Рукавички ребристі сині RIBBON_NB10 </t>
  </si>
  <si>
    <t>Рукавички ребристі зелені RIBBON_ZZ8</t>
  </si>
  <si>
    <t>Рукавички ребристі зелені RIBBON_ZZ10</t>
  </si>
  <si>
    <t>Рукавички покриті поліурітаном з ПВХ крапкою</t>
  </si>
  <si>
    <t>Рукавички покриті поліурітаном</t>
  </si>
  <si>
    <t>Рукавички покриті нітрілом "Вампірки" стрейч-фиолетовый</t>
  </si>
  <si>
    <t>Рукавички покриті синім нітрілом BLUTRIX10</t>
  </si>
  <si>
    <t>Рукавички покриті синім нітрілом BLUTRIX11</t>
  </si>
  <si>
    <t>Рукавички стрейч, покриті синім латексом</t>
  </si>
  <si>
    <t>Рукавички стрейч, покриті зеленим латексом</t>
  </si>
  <si>
    <t>Рукавички покриті синім латексом , вспінені пальці</t>
  </si>
  <si>
    <t>Рукавички покриті синім нітрілом , посилені пальці</t>
  </si>
  <si>
    <t>Рукавички покриті бузковим латексом , вспінені пальці</t>
  </si>
  <si>
    <t>Рукавички покриті коричневим латексом , вспінені пальці</t>
  </si>
  <si>
    <t>Рукавички покриті зеленим латексом , вспінені пальці</t>
  </si>
  <si>
    <t>Рукавички покриті помаранчевим нітрілом , посилені пальці</t>
  </si>
  <si>
    <t>Рукавички піна червоно-зелені</t>
  </si>
  <si>
    <t>Рукавички з обливом бузкові</t>
  </si>
  <si>
    <t>Рукавички з обливом чорно-сірі</t>
  </si>
  <si>
    <t xml:space="preserve">Рукавички в'язані "Стрейч-піна" </t>
  </si>
  <si>
    <t xml:space="preserve">Рукавички в'язані "Стрейч-піна", розмір 11 </t>
  </si>
  <si>
    <t xml:space="preserve">Рукавички в'язані "Стрейч-піна", розмір 10 </t>
  </si>
  <si>
    <t>Рукавички в'язані "Стрейч-піна", розмір 9</t>
  </si>
  <si>
    <t xml:space="preserve">Рукавички в'язані "Стрейч-піна", розмір 8 </t>
  </si>
  <si>
    <t xml:space="preserve">Рукавички в'язані "Стрейч-піна", розмір 9, бело-сині </t>
  </si>
  <si>
    <t xml:space="preserve">Рукавички в'язані "Стрейч-піна", розмір 10, бело-сині </t>
  </si>
  <si>
    <t>Рукавички піна RECO_SB</t>
  </si>
  <si>
    <t>Рукавички піна RECO_SN</t>
  </si>
  <si>
    <t>Рукавички піна OX-DRAGOS_BB</t>
  </si>
  <si>
    <t>Рукавички піна OX-DRAGOS_СB</t>
  </si>
  <si>
    <t>Рукавички піна RECODRAG_SBXL</t>
  </si>
  <si>
    <t>Рукавички піна RECODRAG_YNXL</t>
  </si>
  <si>
    <t>Рукавички піна RECODRAG_SNXL</t>
  </si>
  <si>
    <t>Рукавички піна RECODRAG_NXL</t>
  </si>
  <si>
    <t>Рукавички піна RECODRAG_PXL</t>
  </si>
  <si>
    <t>Рукавички стрейч-піна "Фиолетовая"</t>
  </si>
  <si>
    <t>Рукавички стрейч-піна "Оранжевая"</t>
  </si>
  <si>
    <t>Рукавички піна зелені</t>
  </si>
  <si>
    <t>Рукавички "піна" утеплені</t>
  </si>
  <si>
    <t>Рукавички стрейч залиті вспіненим латексом (зелені)</t>
  </si>
  <si>
    <t>Рукавички стрейч залиті вспіненим латексом</t>
  </si>
  <si>
    <t>Рукавички стрейч залиті вспіненим латексом зелені</t>
  </si>
  <si>
    <t>Рукавички стрейч залиті вспіненим латексом "Малина"</t>
  </si>
  <si>
    <t>Рукавички стрейч залиті вспіненим латексом сині</t>
  </si>
  <si>
    <t>Рукавички стрейч залиті вспіненим латексом голубые</t>
  </si>
  <si>
    <t xml:space="preserve">Рукавички стрейч залиті вспіненим латексом </t>
  </si>
  <si>
    <t>Рукавички стрейч залиті вспіненим поліурітаном чорні</t>
  </si>
  <si>
    <t>Рукавички стрейч залиті вспіненим поліурітаном зелені</t>
  </si>
  <si>
    <t>Рукавички стрейч залиті вспіненим поліурітаном помаранчеві</t>
  </si>
  <si>
    <t>Рукавички стрейч залиті вспіненим поліурітаном сині</t>
  </si>
  <si>
    <t>Рукавички стрейч залиті вспіненим латексом бузок+помаранч полоска</t>
  </si>
  <si>
    <t>Рукавички стрейч залиті вспіненим латексом бузкові</t>
  </si>
  <si>
    <t>Рукавички стрейч залиті вспіненим латексом червоно-чорні</t>
  </si>
  <si>
    <t>Рукавички стрейч залиті вспіненим латексом фіолетові</t>
  </si>
  <si>
    <t>Рукавички стрейч залиті вспіненим латексом (синій)</t>
  </si>
  <si>
    <t>Рукавички стрейч залиті вспіненим латексом (зелені, розові)</t>
  </si>
  <si>
    <t>Перчатка помаранчева рельєфний облив</t>
  </si>
  <si>
    <t>Рукавички покриті поліурітаном с мікрокрапкою</t>
  </si>
  <si>
    <t>Рукавички нейлонові кольорові</t>
  </si>
  <si>
    <t>помаранчевий</t>
  </si>
  <si>
    <t>Рукавички "Вампірки" нейлон (розмір 10) помаранчевий</t>
  </si>
  <si>
    <t>облив: помаранчевий</t>
  </si>
  <si>
    <t>помаранчевий + чорні пальці</t>
  </si>
  <si>
    <t>Рукавички покриті нітрілом "Вампірки" ребристий стрейч помаранчевий</t>
  </si>
  <si>
    <t>синій</t>
  </si>
  <si>
    <t>Рукавички "Вампірки" нейлон (розмір 10) синій</t>
  </si>
  <si>
    <t>облив: синій</t>
  </si>
  <si>
    <t>синій + чорні пальці</t>
  </si>
  <si>
    <t>Рукавички покриті нітрілом "Вампірки" ребристий стрейч синій</t>
  </si>
  <si>
    <t>Рукавички білі нейлонові шиті</t>
  </si>
  <si>
    <t>Рукавички нейлонові білі, р. 8</t>
  </si>
  <si>
    <t>Рукавички поліестерові чорні</t>
  </si>
  <si>
    <t>Рукавички поліестерові з еластичним манжетом</t>
  </si>
  <si>
    <t>Рукавички нейлонові з еластичним манжетом</t>
  </si>
  <si>
    <t>Рукавички нейлонові з еластичним манжетом, Китай</t>
  </si>
  <si>
    <t>Рукавички в'язані без крапки бавовна-синтетика</t>
  </si>
  <si>
    <t>Рукавички в'язані без крапки "Радуга" синтетика, асорті</t>
  </si>
  <si>
    <t xml:space="preserve">Рукавички з ПВХ крапкою тонкі сині  </t>
  </si>
  <si>
    <t>Рукавички з ПВХ крапкою тонкі помаранчеві</t>
  </si>
  <si>
    <t>Рукавички з ПВХ крапкою тонкі сірі</t>
  </si>
  <si>
    <t xml:space="preserve">Рукавички з ПВХ крапкою тонкі білі  </t>
  </si>
  <si>
    <t>Рукавички з ПВХ крапкою тонкі червоні</t>
  </si>
  <si>
    <t>Рукавички з ПВХ крапкою тонкі чорні</t>
  </si>
  <si>
    <t>Рукавички з двосторонньою ПВХ крапкою, біла</t>
  </si>
  <si>
    <t>Рукавички з ПВХ крапкою зелена</t>
  </si>
  <si>
    <t>Рукавички з ПВХ крапкою "Ялинка" зелена</t>
  </si>
  <si>
    <t>молочний</t>
  </si>
  <si>
    <t>білий</t>
  </si>
  <si>
    <t>чорний</t>
  </si>
  <si>
    <t>зелений</t>
  </si>
  <si>
    <t>синя</t>
  </si>
  <si>
    <t>сіра</t>
  </si>
  <si>
    <t>облив:  чорний</t>
  </si>
  <si>
    <t>синій + чорний</t>
  </si>
  <si>
    <t>помаранчевий+чорний</t>
  </si>
  <si>
    <t>помаранчевий=чорний</t>
  </si>
  <si>
    <t>облив: чорний</t>
  </si>
  <si>
    <t>сірий</t>
  </si>
  <si>
    <t>чорний, сірий</t>
  </si>
  <si>
    <t>облив:  сірий</t>
  </si>
  <si>
    <t>червоний</t>
  </si>
  <si>
    <t>облив: червоний, синій</t>
  </si>
  <si>
    <t>червоний+чорний</t>
  </si>
  <si>
    <t>облив: червоний</t>
  </si>
  <si>
    <t>облив: зелений</t>
  </si>
  <si>
    <t>Рукавички покриті нітрілом "Вампірки" стрейч-сирень, фиолетовый, зелений</t>
  </si>
  <si>
    <t>зелений+чорний</t>
  </si>
  <si>
    <t>облив: зелений, червоний</t>
  </si>
  <si>
    <t>облив: зелений, рожевий</t>
  </si>
  <si>
    <t>желтый, рожевий, помаранчевий</t>
  </si>
  <si>
    <t>бузковий</t>
  </si>
  <si>
    <t>бузковий + чорний</t>
  </si>
  <si>
    <t>фіолетовий</t>
  </si>
  <si>
    <t>волошковий</t>
  </si>
  <si>
    <t>бордовий (зелений) + чорний</t>
  </si>
  <si>
    <t>жовтий+чорний</t>
  </si>
  <si>
    <t>голубий+чорний</t>
  </si>
  <si>
    <t>салатовий+чорний</t>
  </si>
  <si>
    <t>Рукавички латексні господарські AMBULANCE PF розмір M ПДВ-0%</t>
  </si>
  <si>
    <t>Рукавички латексні господарські AMBULANCE PF розмір L ПДВ-0%</t>
  </si>
  <si>
    <t>Рукавички латексні господарські AMBULANCE PF розмір XL ПДВ-0%</t>
  </si>
  <si>
    <t>ПДВ-0%</t>
  </si>
  <si>
    <t>ПДВ-20%</t>
  </si>
  <si>
    <t>синьо-жовтий</t>
  </si>
  <si>
    <t>коричневий</t>
  </si>
  <si>
    <t>синій, чорний, сірий, коричневий</t>
  </si>
  <si>
    <t>в'язані</t>
  </si>
  <si>
    <t>без ПВХ крапки</t>
  </si>
  <si>
    <t>термостійкі</t>
  </si>
  <si>
    <t>ХІМСТІЙКІ</t>
  </si>
  <si>
    <t>Рукавички одноразові нітріл, не опудрені, розмір М</t>
  </si>
  <si>
    <t xml:space="preserve">Рукавички одноразові нітріл, не опудрені, розмір L </t>
  </si>
  <si>
    <t xml:space="preserve"> Пакування</t>
  </si>
  <si>
    <t>Від 500 грн. - ДОСТАВКА БЕЗКОШТОВНО (повний текст на сайті)</t>
  </si>
  <si>
    <t xml:space="preserve">                                                                                                                                               наш сайт WWW.MESTPROM.COM</t>
  </si>
  <si>
    <t>ПРАЙС-ЛИСТ БЕЗ ПДВ</t>
  </si>
  <si>
    <t>Рукавички латексні господарські розмір M ПДВ-7%</t>
  </si>
  <si>
    <t>Рукавички латексні господарські розмір L ПДВ-7%</t>
  </si>
  <si>
    <t>Рукавички латексні господарські розмір XL ПДВ-7%</t>
  </si>
  <si>
    <t>ПДВ-7%</t>
  </si>
  <si>
    <t>Рукавички з обливом RFOPPO-BLUE 9</t>
  </si>
  <si>
    <t>Рукавички з ПВХ червоні (довжина 40 см) OX-PVC40</t>
  </si>
  <si>
    <t>Рукавички J-TIMPOLI_BB (розмір 8)</t>
  </si>
  <si>
    <t>Рукавички J-TIMPOLI_BB (розмір 9)</t>
  </si>
  <si>
    <t>Рукавички J-TIMPOLI_BB (розмір 10)</t>
  </si>
  <si>
    <t>20% ПДВ</t>
  </si>
  <si>
    <t>7% ПДВ</t>
  </si>
  <si>
    <t xml:space="preserve">Рукавички латексні господарські розмір M </t>
  </si>
  <si>
    <t xml:space="preserve">Рукавички латексні господарські розмір L </t>
  </si>
  <si>
    <t xml:space="preserve">Рукавички латексні господарські розмір XL </t>
  </si>
  <si>
    <t>Рукавички латексні господарські AMBULANCE PF розмір M</t>
  </si>
  <si>
    <t xml:space="preserve">Рукавички латексні господарські AMBULANCE PF розмір L </t>
  </si>
  <si>
    <t xml:space="preserve">Рукавички латексні господарські AMBULANCE PF розмір XL </t>
  </si>
  <si>
    <t>Рукавички облиті</t>
  </si>
  <si>
    <t>Рукавички утеплені з крапкою</t>
  </si>
  <si>
    <t>30053</t>
  </si>
  <si>
    <t>Рукавички в'язані бавовна "Стекло"зелені J-PANCEGINA</t>
  </si>
  <si>
    <t>Рукавички з обливом NITRIFOM SB 10</t>
  </si>
  <si>
    <t>Рукавички в'язані J-ARADECO_BB розмір 9</t>
  </si>
  <si>
    <t>Рукавички утеплені, розмір 9, J-TITULAWI</t>
  </si>
  <si>
    <t>Рукавички утеплені, розмір 10 OX-WINECO</t>
  </si>
  <si>
    <t>Рукавички з обливом OX-HALFOM 9</t>
  </si>
  <si>
    <t>Рукавички з обливом OX-HALFOM 10</t>
  </si>
  <si>
    <t xml:space="preserve">Рукавички фліс камуфльовані RPOLAR-MORO </t>
  </si>
  <si>
    <t>Рукавички №10 J-TISMANITY_BEY8</t>
  </si>
  <si>
    <t>Рукавички №10 J-TISMANITY_BEY9</t>
  </si>
  <si>
    <t>Рукавички фліс  RPOLAREXB 10</t>
  </si>
  <si>
    <t>Рукавички покриті вспіненим латексом</t>
  </si>
  <si>
    <t>Рукавички стрейч-поліестер, р. 8</t>
  </si>
  <si>
    <t>Рукавички стрейч-поліестер, р. 9</t>
  </si>
  <si>
    <t>Рукавички стрейч-поліестер, р. 10</t>
  </si>
  <si>
    <t>Рукавички стрейч залиті вспіненим латексом малинові</t>
  </si>
  <si>
    <t>Рукавички покриті жовтим латексом , вспінені пальці</t>
  </si>
  <si>
    <t>Краги спілкові червоні</t>
  </si>
  <si>
    <t>Рукавички стрейч, подвійний облив</t>
  </si>
  <si>
    <t>Рукавички в'язані J-ARADECO_BB розмір 10</t>
  </si>
  <si>
    <t>Краги спілкові RBLUEWELD</t>
  </si>
  <si>
    <t>Рукавички "Вампірки" нейлон (розмір та колір асорті)</t>
  </si>
  <si>
    <t>Рукавички стрейч з обливом, сині</t>
  </si>
  <si>
    <t xml:space="preserve">Рукавички піна </t>
  </si>
  <si>
    <t>Рукавички стрейч, покриті вспіненим латексом</t>
  </si>
  <si>
    <t>Рукавички фліс  RPOLAREXB 8</t>
  </si>
  <si>
    <t>Рукавички фліс  RPOLAREXO 10</t>
  </si>
  <si>
    <t>Рукавички одноразові нітріл, не опудрені, блакитні</t>
  </si>
  <si>
    <t>Рукавички одноразові нітріл, не опудрені, чорні, 3,5 грам</t>
  </si>
  <si>
    <t>Рукавички одноразові нітріл, не опудрені, чорні, 5 грам</t>
  </si>
  <si>
    <t>Рукавички латексні господарські розмір M</t>
  </si>
  <si>
    <t>Краги спілкові WELSHEEP</t>
  </si>
  <si>
    <t>Рукавички стрейч залиті вспіненим латексом салатові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</si>
</sst>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38" x14ac:knownFonts="1">
    <font>
      <sz val="10"/>
      <name val="Arial Cyr"/>
      <charset val="204"/>
    </font>
    <font>
      <sz val="10"/>
      <color rgb="FF333399"/>
      <name val="Arial Cyr"/>
      <charset val="204"/>
    </font>
    <font>
      <b/>
      <i/>
      <sz val="16"/>
      <color rgb="FF333399"/>
      <name val="Arial Cyr"/>
      <charset val="204"/>
    </font>
    <font>
      <sz val="12"/>
      <name val="Arial Cyr"/>
      <charset val="204"/>
    </font>
    <font>
      <b/>
      <i/>
      <sz val="12"/>
      <color rgb="FF333399"/>
      <name val="Arial Cyr"/>
      <charset val="204"/>
    </font>
    <font>
      <u/>
      <sz val="10"/>
      <color rgb="FF0000FF"/>
      <name val="Arial Cyr"/>
      <charset val="204"/>
    </font>
    <font>
      <b/>
      <sz val="12"/>
      <color rgb="FF333399"/>
      <name val="Arial Cyr"/>
      <charset val="204"/>
    </font>
    <font>
      <sz val="12"/>
      <color rgb="FFFFFFFF"/>
      <name val="Arial Cyr"/>
      <charset val="204"/>
    </font>
    <font>
      <b/>
      <sz val="12.5"/>
      <color rgb="FF333399"/>
      <name val="Arial Cyr"/>
      <charset val="204"/>
    </font>
    <font>
      <b/>
      <sz val="12.5"/>
      <color rgb="FFFF0000"/>
      <name val="Arial Cyr"/>
      <charset val="204"/>
    </font>
    <font>
      <b/>
      <sz val="12.5"/>
      <name val="Arial Cyr"/>
      <charset val="204"/>
    </font>
    <font>
      <b/>
      <i/>
      <sz val="12"/>
      <color rgb="FFFFFFFF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color rgb="FF000000"/>
      <name val="Arial Cyr"/>
      <charset val="204"/>
    </font>
    <font>
      <b/>
      <sz val="11"/>
      <color rgb="FF00000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 Cyr"/>
      <charset val="204"/>
    </font>
    <font>
      <b/>
      <sz val="7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2"/>
      <color rgb="FF008080"/>
      <name val="Arial Cyr"/>
      <charset val="204"/>
    </font>
    <font>
      <b/>
      <i/>
      <sz val="12"/>
      <name val="Arial Cyr"/>
      <charset val="204"/>
    </font>
    <font>
      <b/>
      <sz val="12.5"/>
      <color rgb="FF008080"/>
      <name val="Arial Cyr"/>
      <charset val="204"/>
    </font>
    <font>
      <b/>
      <sz val="12.5"/>
      <color rgb="FF993300"/>
      <name val="Arial Cyr"/>
      <charset val="204"/>
    </font>
    <font>
      <sz val="9"/>
      <name val="Arial Cyr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254061"/>
      </patternFill>
    </fill>
    <fill>
      <patternFill patternType="solid">
        <fgColor rgb="FF008080"/>
        <bgColor rgb="FF006666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242">
    <xf numFmtId="0" fontId="0" fillId="0" borderId="0" xfId="0"/>
    <xf numFmtId="0" fontId="0" fillId="2" borderId="0" xfId="0" applyFill="1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2" borderId="0" xfId="0" applyFont="1" applyFill="1"/>
    <xf numFmtId="2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4" fillId="0" borderId="0" xfId="1" applyFont="1" applyBorder="1" applyAlignment="1" applyProtection="1"/>
    <xf numFmtId="0" fontId="4" fillId="2" borderId="0" xfId="1" applyFont="1" applyFill="1" applyBorder="1" applyAlignment="1" applyProtection="1"/>
    <xf numFmtId="0" fontId="6" fillId="0" borderId="0" xfId="1" applyFont="1" applyBorder="1" applyAlignment="1" applyProtection="1"/>
    <xf numFmtId="2" fontId="3" fillId="0" borderId="0" xfId="0" applyNumberFormat="1" applyFont="1"/>
    <xf numFmtId="0" fontId="7" fillId="0" borderId="0" xfId="0" applyFont="1"/>
    <xf numFmtId="0" fontId="9" fillId="2" borderId="0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/>
    <xf numFmtId="0" fontId="0" fillId="0" borderId="2" xfId="0" applyBorder="1"/>
    <xf numFmtId="0" fontId="0" fillId="0" borderId="6" xfId="0" applyBorder="1"/>
    <xf numFmtId="0" fontId="0" fillId="0" borderId="8" xfId="0" applyFont="1" applyBorder="1" applyAlignment="1">
      <alignment horizontal="right"/>
    </xf>
    <xf numFmtId="1" fontId="15" fillId="2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2" fontId="0" fillId="0" borderId="5" xfId="0" applyNumberFormat="1" applyBorder="1"/>
    <xf numFmtId="1" fontId="0" fillId="0" borderId="0" xfId="0" applyNumberFormat="1"/>
    <xf numFmtId="1" fontId="15" fillId="2" borderId="12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1" fontId="15" fillId="2" borderId="5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9" fillId="0" borderId="5" xfId="0" applyNumberFormat="1" applyFont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center" vertical="center" wrapText="1"/>
    </xf>
    <xf numFmtId="1" fontId="21" fillId="2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1" fontId="15" fillId="2" borderId="13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1" fontId="20" fillId="2" borderId="11" xfId="0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right"/>
    </xf>
    <xf numFmtId="1" fontId="21" fillId="2" borderId="11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1" fontId="22" fillId="2" borderId="11" xfId="0" applyNumberFormat="1" applyFont="1" applyFill="1" applyBorder="1" applyAlignment="1">
      <alignment horizontal="center" vertical="center" wrapText="1"/>
    </xf>
    <xf numFmtId="1" fontId="23" fillId="2" borderId="5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64" fontId="19" fillId="2" borderId="5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1" fontId="15" fillId="2" borderId="4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" fontId="22" fillId="2" borderId="4" xfId="0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2" fontId="24" fillId="0" borderId="5" xfId="0" applyNumberFormat="1" applyFont="1" applyBorder="1"/>
    <xf numFmtId="0" fontId="0" fillId="0" borderId="1" xfId="0" applyFont="1" applyBorder="1" applyAlignment="1">
      <alignment horizontal="right"/>
    </xf>
    <xf numFmtId="1" fontId="12" fillId="0" borderId="20" xfId="0" applyNumberFormat="1" applyFont="1" applyBorder="1" applyAlignment="1">
      <alignment horizontal="center" vertical="center" textRotation="90" wrapText="1"/>
    </xf>
    <xf numFmtId="1" fontId="25" fillId="2" borderId="5" xfId="0" applyNumberFormat="1" applyFont="1" applyFill="1" applyBorder="1" applyAlignment="1">
      <alignment horizontal="center" vertical="center" wrapText="1"/>
    </xf>
    <xf numFmtId="1" fontId="26" fillId="2" borderId="5" xfId="0" applyNumberFormat="1" applyFont="1" applyFill="1" applyBorder="1" applyAlignment="1">
      <alignment horizontal="center" vertical="center" wrapText="1"/>
    </xf>
    <xf numFmtId="1" fontId="27" fillId="2" borderId="5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1" fontId="15" fillId="2" borderId="21" xfId="0" applyNumberFormat="1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wrapText="1"/>
    </xf>
    <xf numFmtId="0" fontId="17" fillId="0" borderId="19" xfId="0" applyFont="1" applyBorder="1" applyAlignment="1">
      <alignment horizontal="center" vertical="center" wrapText="1"/>
    </xf>
    <xf numFmtId="1" fontId="23" fillId="2" borderId="24" xfId="0" applyNumberFormat="1" applyFont="1" applyFill="1" applyBorder="1" applyAlignment="1">
      <alignment horizontal="center" vertical="center" wrapText="1"/>
    </xf>
    <xf numFmtId="1" fontId="23" fillId="2" borderId="4" xfId="0" applyNumberFormat="1" applyFont="1" applyFill="1" applyBorder="1" applyAlignment="1">
      <alignment horizontal="center" vertical="center" wrapText="1"/>
    </xf>
    <xf numFmtId="1" fontId="23" fillId="2" borderId="15" xfId="0" applyNumberFormat="1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1" fontId="23" fillId="2" borderId="10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1" fontId="20" fillId="2" borderId="4" xfId="0" applyNumberFormat="1" applyFont="1" applyFill="1" applyBorder="1" applyAlignment="1">
      <alignment horizontal="center" vertical="center" wrapText="1"/>
    </xf>
    <xf numFmtId="1" fontId="21" fillId="2" borderId="4" xfId="0" applyNumberFormat="1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vertical="top" wrapText="1"/>
    </xf>
    <xf numFmtId="49" fontId="17" fillId="0" borderId="5" xfId="0" applyNumberFormat="1" applyFont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1" fontId="22" fillId="2" borderId="5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0" fillId="0" borderId="0" xfId="0" applyFont="1"/>
    <xf numFmtId="49" fontId="17" fillId="0" borderId="10" xfId="0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" fontId="12" fillId="0" borderId="0" xfId="0" applyNumberFormat="1" applyFont="1" applyBorder="1" applyAlignment="1">
      <alignment horizontal="center" vertical="center" textRotation="90" wrapText="1"/>
    </xf>
    <xf numFmtId="1" fontId="29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2" fontId="0" fillId="0" borderId="0" xfId="0" applyNumberFormat="1" applyFont="1"/>
    <xf numFmtId="0" fontId="0" fillId="0" borderId="0" xfId="0" applyFont="1" applyBorder="1"/>
    <xf numFmtId="165" fontId="0" fillId="0" borderId="0" xfId="0" applyNumberFormat="1"/>
    <xf numFmtId="165" fontId="0" fillId="0" borderId="0" xfId="0" applyNumberFormat="1" applyBorder="1" applyAlignment="1"/>
    <xf numFmtId="0" fontId="31" fillId="0" borderId="0" xfId="1" applyFont="1" applyBorder="1" applyAlignment="1" applyProtection="1"/>
    <xf numFmtId="165" fontId="31" fillId="0" borderId="0" xfId="1" applyNumberFormat="1" applyFont="1" applyBorder="1" applyAlignment="1" applyProtection="1"/>
    <xf numFmtId="0" fontId="32" fillId="0" borderId="0" xfId="1" applyFont="1" applyBorder="1" applyAlignment="1" applyProtection="1">
      <alignment horizontal="left"/>
    </xf>
    <xf numFmtId="0" fontId="32" fillId="2" borderId="0" xfId="1" applyFont="1" applyFill="1" applyBorder="1" applyAlignment="1" applyProtection="1">
      <alignment horizontal="left"/>
    </xf>
    <xf numFmtId="165" fontId="32" fillId="0" borderId="0" xfId="1" applyNumberFormat="1" applyFont="1" applyBorder="1" applyAlignment="1" applyProtection="1">
      <alignment horizontal="left"/>
    </xf>
    <xf numFmtId="0" fontId="34" fillId="2" borderId="0" xfId="1" applyFont="1" applyFill="1" applyBorder="1" applyAlignment="1" applyProtection="1">
      <alignment horizontal="center" vertical="center"/>
    </xf>
    <xf numFmtId="165" fontId="34" fillId="2" borderId="0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165" fontId="13" fillId="6" borderId="4" xfId="0" applyNumberFormat="1" applyFont="1" applyFill="1" applyBorder="1" applyAlignment="1">
      <alignment horizontal="center" wrapText="1"/>
    </xf>
    <xf numFmtId="165" fontId="13" fillId="6" borderId="7" xfId="0" applyNumberFormat="1" applyFont="1" applyFill="1" applyBorder="1" applyAlignment="1">
      <alignment horizontal="center" wrapText="1"/>
    </xf>
    <xf numFmtId="0" fontId="0" fillId="0" borderId="28" xfId="0" applyFont="1" applyBorder="1" applyAlignment="1">
      <alignment horizontal="right"/>
    </xf>
    <xf numFmtId="165" fontId="19" fillId="0" borderId="19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165" fontId="19" fillId="0" borderId="7" xfId="0" applyNumberFormat="1" applyFont="1" applyBorder="1" applyAlignment="1">
      <alignment horizontal="center" vertical="center" wrapText="1"/>
    </xf>
    <xf numFmtId="165" fontId="19" fillId="0" borderId="12" xfId="0" applyNumberFormat="1" applyFont="1" applyBorder="1" applyAlignment="1">
      <alignment horizontal="center" vertical="center" wrapText="1"/>
    </xf>
    <xf numFmtId="165" fontId="19" fillId="0" borderId="5" xfId="0" applyNumberFormat="1" applyFont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 wrapText="1"/>
    </xf>
    <xf numFmtId="165" fontId="19" fillId="2" borderId="5" xfId="0" applyNumberFormat="1" applyFont="1" applyFill="1" applyBorder="1" applyAlignment="1">
      <alignment horizontal="center" vertical="center" wrapText="1"/>
    </xf>
    <xf numFmtId="1" fontId="23" fillId="2" borderId="11" xfId="0" applyNumberFormat="1" applyFont="1" applyFill="1" applyBorder="1" applyAlignment="1">
      <alignment horizontal="center" vertical="center" wrapText="1"/>
    </xf>
    <xf numFmtId="49" fontId="20" fillId="2" borderId="11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165" fontId="19" fillId="0" borderId="13" xfId="0" applyNumberFormat="1" applyFont="1" applyBorder="1" applyAlignment="1">
      <alignment horizontal="center" vertical="center" wrapText="1"/>
    </xf>
    <xf numFmtId="1" fontId="22" fillId="2" borderId="15" xfId="0" applyNumberFormat="1" applyFont="1" applyFill="1" applyBorder="1" applyAlignment="1">
      <alignment horizontal="center" vertical="center" wrapText="1"/>
    </xf>
    <xf numFmtId="2" fontId="35" fillId="0" borderId="5" xfId="0" applyNumberFormat="1" applyFont="1" applyBorder="1" applyAlignment="1">
      <alignment horizontal="center" vertical="center" wrapText="1"/>
    </xf>
    <xf numFmtId="2" fontId="24" fillId="0" borderId="5" xfId="0" applyNumberFormat="1" applyFont="1" applyBorder="1" applyAlignment="1">
      <alignment horizontal="center" vertical="center"/>
    </xf>
    <xf numFmtId="1" fontId="23" fillId="7" borderId="5" xfId="0" applyNumberFormat="1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1" fontId="21" fillId="7" borderId="5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65" fontId="19" fillId="0" borderId="4" xfId="0" applyNumberFormat="1" applyFont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horizontal="center" vertical="center" wrapText="1"/>
    </xf>
    <xf numFmtId="165" fontId="19" fillId="0" borderId="21" xfId="0" applyNumberFormat="1" applyFont="1" applyBorder="1" applyAlignment="1">
      <alignment horizontal="center" vertical="center" wrapText="1"/>
    </xf>
    <xf numFmtId="0" fontId="0" fillId="0" borderId="30" xfId="0" applyFont="1" applyBorder="1" applyAlignment="1">
      <alignment horizontal="right"/>
    </xf>
    <xf numFmtId="2" fontId="35" fillId="0" borderId="5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right"/>
    </xf>
    <xf numFmtId="165" fontId="19" fillId="2" borderId="4" xfId="0" applyNumberFormat="1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right"/>
    </xf>
    <xf numFmtId="0" fontId="16" fillId="0" borderId="13" xfId="0" applyFont="1" applyBorder="1" applyAlignment="1">
      <alignment vertical="top" wrapText="1"/>
    </xf>
    <xf numFmtId="1" fontId="15" fillId="7" borderId="12" xfId="0" applyNumberFormat="1" applyFont="1" applyFill="1" applyBorder="1" applyAlignment="1">
      <alignment horizontal="center" vertical="center" wrapText="1"/>
    </xf>
    <xf numFmtId="17" fontId="17" fillId="0" borderId="5" xfId="0" applyNumberFormat="1" applyFont="1" applyBorder="1" applyAlignment="1">
      <alignment horizontal="center" vertical="center" wrapText="1"/>
    </xf>
    <xf numFmtId="1" fontId="15" fillId="7" borderId="4" xfId="0" applyNumberFormat="1" applyFont="1" applyFill="1" applyBorder="1" applyAlignment="1">
      <alignment horizontal="center" vertical="center" wrapText="1"/>
    </xf>
    <xf numFmtId="1" fontId="23" fillId="7" borderId="4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5" fontId="19" fillId="2" borderId="7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center"/>
    </xf>
    <xf numFmtId="2" fontId="19" fillId="0" borderId="5" xfId="0" applyNumberFormat="1" applyFont="1" applyBorder="1" applyAlignment="1">
      <alignment wrapText="1"/>
    </xf>
    <xf numFmtId="49" fontId="20" fillId="2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textRotation="90" wrapText="1"/>
    </xf>
    <xf numFmtId="49" fontId="22" fillId="2" borderId="5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1" fontId="23" fillId="8" borderId="4" xfId="0" applyNumberFormat="1" applyFont="1" applyFill="1" applyBorder="1" applyAlignment="1">
      <alignment horizontal="center" vertical="center" wrapText="1"/>
    </xf>
    <xf numFmtId="1" fontId="26" fillId="8" borderId="5" xfId="0" applyNumberFormat="1" applyFont="1" applyFill="1" applyBorder="1" applyAlignment="1">
      <alignment horizontal="center" vertical="center" wrapText="1"/>
    </xf>
    <xf numFmtId="1" fontId="23" fillId="8" borderId="5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8" fillId="3" borderId="0" xfId="1" applyFont="1" applyFill="1" applyBorder="1" applyAlignment="1" applyProtection="1">
      <alignment horizontal="center" vertical="center"/>
    </xf>
    <xf numFmtId="0" fontId="11" fillId="4" borderId="5" xfId="1" applyFont="1" applyFill="1" applyBorder="1" applyAlignment="1" applyProtection="1">
      <alignment horizontal="center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textRotation="90" wrapText="1"/>
    </xf>
    <xf numFmtId="1" fontId="12" fillId="0" borderId="5" xfId="0" applyNumberFormat="1" applyFont="1" applyBorder="1" applyAlignment="1">
      <alignment horizontal="center" vertical="center" textRotation="90" wrapText="1"/>
    </xf>
    <xf numFmtId="1" fontId="26" fillId="0" borderId="5" xfId="0" applyNumberFormat="1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1" fontId="12" fillId="0" borderId="22" xfId="0" applyNumberFormat="1" applyFont="1" applyBorder="1" applyAlignment="1">
      <alignment horizontal="center" vertical="center" textRotation="90" wrapText="1"/>
    </xf>
    <xf numFmtId="0" fontId="37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3" fillId="3" borderId="0" xfId="1" applyFont="1" applyFill="1" applyBorder="1" applyAlignment="1" applyProtection="1">
      <alignment horizontal="center" vertical="center"/>
    </xf>
    <xf numFmtId="0" fontId="11" fillId="5" borderId="6" xfId="1" applyFont="1" applyFill="1" applyBorder="1" applyAlignment="1" applyProtection="1">
      <alignment horizontal="center"/>
    </xf>
    <xf numFmtId="0" fontId="12" fillId="0" borderId="3" xfId="0" applyFont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textRotation="90" wrapText="1"/>
    </xf>
    <xf numFmtId="1" fontId="12" fillId="0" borderId="9" xfId="0" applyNumberFormat="1" applyFont="1" applyBorder="1" applyAlignment="1">
      <alignment horizontal="center" vertical="center" textRotation="90" wrapText="1"/>
    </xf>
    <xf numFmtId="1" fontId="12" fillId="0" borderId="29" xfId="0" applyNumberFormat="1" applyFont="1" applyBorder="1" applyAlignment="1">
      <alignment horizontal="center" vertical="center" textRotation="90" wrapText="1"/>
    </xf>
    <xf numFmtId="1" fontId="12" fillId="0" borderId="14" xfId="0" applyNumberFormat="1" applyFont="1" applyBorder="1" applyAlignment="1">
      <alignment horizontal="center" vertical="center" textRotation="90" wrapText="1"/>
    </xf>
    <xf numFmtId="1" fontId="12" fillId="0" borderId="20" xfId="0" applyNumberFormat="1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textRotation="90" wrapText="1"/>
    </xf>
    <xf numFmtId="1" fontId="26" fillId="0" borderId="9" xfId="0" applyNumberFormat="1" applyFont="1" applyBorder="1" applyAlignment="1">
      <alignment horizontal="center" vertical="center" textRotation="90" wrapText="1"/>
    </xf>
    <xf numFmtId="1" fontId="26" fillId="0" borderId="22" xfId="0" applyNumberFormat="1" applyFont="1" applyBorder="1" applyAlignment="1">
      <alignment horizontal="center" vertical="center" textRotation="90" wrapText="1"/>
    </xf>
    <xf numFmtId="1" fontId="26" fillId="0" borderId="17" xfId="0" applyNumberFormat="1" applyFont="1" applyBorder="1" applyAlignment="1">
      <alignment horizontal="center" vertical="center" textRotation="90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textRotation="90" wrapText="1"/>
    </xf>
    <xf numFmtId="1" fontId="12" fillId="0" borderId="6" xfId="0" applyNumberFormat="1" applyFont="1" applyBorder="1" applyAlignment="1">
      <alignment horizontal="center" vertical="center" textRotation="90" wrapText="1"/>
    </xf>
    <xf numFmtId="1" fontId="12" fillId="0" borderId="27" xfId="0" applyNumberFormat="1" applyFont="1" applyBorder="1" applyAlignment="1">
      <alignment horizontal="center" vertical="center" textRotation="90" wrapText="1"/>
    </xf>
    <xf numFmtId="0" fontId="36" fillId="0" borderId="19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E0322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666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0</xdr:row>
      <xdr:rowOff>628560</xdr:rowOff>
    </xdr:from>
    <xdr:to>
      <xdr:col>5</xdr:col>
      <xdr:colOff>3657600</xdr:colOff>
      <xdr:row>0</xdr:row>
      <xdr:rowOff>1055160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0250" y="628560"/>
          <a:ext cx="2438400" cy="4266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uk-UA" sz="1200" b="1" strike="noStrike" spc="-1">
              <a:solidFill>
                <a:srgbClr val="254061"/>
              </a:solidFill>
              <a:latin typeface="Arial"/>
            </a:rPr>
            <a:t>((044) 229-15-00, (099) 230-40-49 </a:t>
          </a:r>
          <a:endParaRPr lang="uk-UA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200" b="1" strike="noStrike" spc="-1">
              <a:solidFill>
                <a:srgbClr val="254061"/>
              </a:solidFill>
              <a:latin typeface="Arial"/>
            </a:rPr>
            <a:t>(068) 303-22-30</a:t>
          </a:r>
          <a:endParaRPr lang="uk-UA" sz="12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47520</xdr:colOff>
      <xdr:row>1</xdr:row>
      <xdr:rowOff>28575</xdr:rowOff>
    </xdr:from>
    <xdr:to>
      <xdr:col>3</xdr:col>
      <xdr:colOff>685800</xdr:colOff>
      <xdr:row>1</xdr:row>
      <xdr:rowOff>228599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520" y="1085850"/>
          <a:ext cx="1419330" cy="200024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2040" rIns="36720" bIns="0">
          <a:noAutofit/>
        </a:bodyPr>
        <a:lstStyle/>
        <a:p>
          <a:pPr>
            <a:lnSpc>
              <a:spcPct val="100000"/>
            </a:lnSpc>
          </a:pPr>
          <a:r>
            <a:rPr lang="ru-RU" sz="1200" b="1" i="1" strike="noStrike" spc="-1">
              <a:solidFill>
                <a:srgbClr val="000080"/>
              </a:solidFill>
              <a:latin typeface="Arial"/>
            </a:rPr>
            <a:t>На 11</a:t>
          </a:r>
          <a:r>
            <a:rPr lang="uk-UA" sz="1200" b="1" i="1" strike="noStrike" spc="-1">
              <a:solidFill>
                <a:srgbClr val="000080"/>
              </a:solidFill>
              <a:latin typeface="Arial"/>
            </a:rPr>
            <a:t>.0</a:t>
          </a:r>
          <a:r>
            <a:rPr lang="ru-RU" sz="1200" b="1" i="1" strike="noStrike" spc="-1">
              <a:solidFill>
                <a:srgbClr val="000080"/>
              </a:solidFill>
              <a:latin typeface="Arial"/>
            </a:rPr>
            <a:t>9</a:t>
          </a:r>
          <a:r>
            <a:rPr lang="uk-UA" sz="1200" b="1" i="1" strike="noStrike" spc="-1">
              <a:solidFill>
                <a:srgbClr val="000080"/>
              </a:solidFill>
              <a:latin typeface="Arial"/>
            </a:rPr>
            <a:t>.</a:t>
          </a:r>
          <a:r>
            <a:rPr lang="ru-RU" sz="1200" b="1" i="1" strike="noStrike" spc="-1">
              <a:solidFill>
                <a:srgbClr val="000080"/>
              </a:solidFill>
              <a:latin typeface="Arial"/>
            </a:rPr>
            <a:t>25</a:t>
          </a:r>
          <a:r>
            <a:rPr lang="ru-RU" sz="1200" b="1" i="1" strike="noStrike" spc="-1">
              <a:solidFill>
                <a:srgbClr val="FFFFFF"/>
              </a:solidFill>
              <a:latin typeface="Arial"/>
            </a:rPr>
            <a:t>5курс 15,4</a:t>
          </a:r>
          <a:endParaRPr lang="uk-UA" sz="12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57150</xdr:colOff>
      <xdr:row>0</xdr:row>
      <xdr:rowOff>152399</xdr:rowOff>
    </xdr:from>
    <xdr:to>
      <xdr:col>6</xdr:col>
      <xdr:colOff>400050</xdr:colOff>
      <xdr:row>0</xdr:row>
      <xdr:rowOff>438150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150" y="152399"/>
          <a:ext cx="5534025" cy="285751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54720" tIns="64080" rIns="0" bIns="0">
          <a:noAutofit/>
        </a:bodyPr>
        <a:lstStyle/>
        <a:p>
          <a:pPr>
            <a:lnSpc>
              <a:spcPct val="100000"/>
            </a:lnSpc>
          </a:pPr>
          <a:r>
            <a:rPr lang="uk-UA" sz="2200" b="1" i="1" strike="noStrike" spc="-1">
              <a:solidFill>
                <a:srgbClr val="FFCC00"/>
              </a:solidFill>
              <a:latin typeface="Arial Black"/>
            </a:rPr>
            <a:t>СПД СТУГА ЮРИЙ АНАТОЛЬЕВИЧ</a:t>
          </a:r>
          <a:endParaRPr lang="uk-UA" sz="2200" b="0" strike="noStrike" spc="-1">
            <a:latin typeface="Times New Roman"/>
          </a:endParaRPr>
        </a:p>
      </xdr:txBody>
    </xdr:sp>
    <xdr:clientData/>
  </xdr:twoCellAnchor>
  <xdr:twoCellAnchor>
    <xdr:from>
      <xdr:col>7</xdr:col>
      <xdr:colOff>19049</xdr:colOff>
      <xdr:row>0</xdr:row>
      <xdr:rowOff>76320</xdr:rowOff>
    </xdr:from>
    <xdr:to>
      <xdr:col>12</xdr:col>
      <xdr:colOff>104774</xdr:colOff>
      <xdr:row>1</xdr:row>
      <xdr:rowOff>123022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724524" y="76320"/>
          <a:ext cx="2790825" cy="1103977"/>
        </a:xfrm>
        <a:prstGeom prst="rect">
          <a:avLst/>
        </a:prstGeom>
        <a:noFill/>
        <a:ln>
          <a:noFill/>
        </a:ln>
        <a:scene3d>
          <a:camera prst="orthographicFront"/>
          <a:lightRig rig="soft" dir="tl">
            <a:rot lat="0" lon="0" rev="0"/>
          </a:lightRig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 lIns="90000" tIns="45000" rIns="90000" bIns="45000">
          <a:spAutoFit/>
        </a:bodyPr>
        <a:lstStyle/>
        <a:p>
          <a:pPr algn="ctr">
            <a:lnSpc>
              <a:spcPts val="2701"/>
            </a:lnSpc>
          </a:pPr>
          <a:r>
            <a:rPr lang="ru-RU" sz="2400" b="1" strike="noStrike" spc="35">
              <a:solidFill>
                <a:srgbClr val="E0322D"/>
              </a:solidFill>
              <a:latin typeface="Times New Roman"/>
            </a:rPr>
            <a:t>ПЕРЧАТКИ РАБОЧИЕ</a:t>
          </a:r>
          <a:endParaRPr lang="uk-UA" sz="2400" b="0" strike="noStrike" spc="-1">
            <a:latin typeface="Times New Roman"/>
          </a:endParaRPr>
        </a:p>
        <a:p>
          <a:pPr algn="ctr">
            <a:lnSpc>
              <a:spcPts val="2500"/>
            </a:lnSpc>
          </a:pPr>
          <a:r>
            <a:rPr lang="ru-RU" sz="2400" b="1" strike="noStrike" spc="35">
              <a:solidFill>
                <a:srgbClr val="E0322D"/>
              </a:solidFill>
              <a:latin typeface="Times New Roman"/>
            </a:rPr>
            <a:t> ОПТОМ</a:t>
          </a:r>
          <a:endParaRPr lang="uk-UA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248640</xdr:colOff>
      <xdr:row>0</xdr:row>
      <xdr:rowOff>942945</xdr:rowOff>
    </xdr:from>
    <xdr:to>
      <xdr:col>20</xdr:col>
      <xdr:colOff>33630</xdr:colOff>
      <xdr:row>12</xdr:row>
      <xdr:rowOff>124260</xdr:rowOff>
    </xdr:to>
    <xdr:pic>
      <xdr:nvPicPr>
        <xdr:cNvPr id="7" name="Рисунок 8" descr="для прайса 04-05-17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78315" y="942945"/>
          <a:ext cx="3385440" cy="2496015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1009650</xdr:rowOff>
    </xdr:from>
    <xdr:to>
      <xdr:col>3</xdr:col>
      <xdr:colOff>933450</xdr:colOff>
      <xdr:row>2</xdr:row>
      <xdr:rowOff>19050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0975" y="1009650"/>
          <a:ext cx="1428750" cy="24765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2040" rIns="36720" bIns="0">
          <a:noAutofit/>
        </a:bodyPr>
        <a:lstStyle/>
        <a:p>
          <a:pPr>
            <a:lnSpc>
              <a:spcPct val="100000"/>
            </a:lnSpc>
          </a:pPr>
          <a:r>
            <a:rPr lang="ru-RU" sz="1200" b="1" i="1" strike="noStrike" spc="-1">
              <a:solidFill>
                <a:srgbClr val="008080"/>
              </a:solidFill>
              <a:latin typeface="Arial"/>
            </a:rPr>
            <a:t>на </a:t>
          </a:r>
          <a:r>
            <a:rPr lang="uk-UA" sz="1200" b="1" i="1" strike="noStrike" spc="-1">
              <a:solidFill>
                <a:srgbClr val="008080"/>
              </a:solidFill>
              <a:latin typeface="Arial"/>
            </a:rPr>
            <a:t>11.09.2025</a:t>
          </a:r>
          <a:r>
            <a:rPr lang="ru-RU" sz="1200" b="1" i="1" strike="noStrike" spc="-1">
              <a:solidFill>
                <a:srgbClr val="FFFFFF"/>
              </a:solidFill>
              <a:latin typeface="Arial"/>
            </a:rPr>
            <a:t>15,7</a:t>
          </a:r>
          <a:endParaRPr lang="uk-UA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200" b="0" strike="noStrike" spc="-1">
            <a:latin typeface="Times New Roman"/>
          </a:endParaRPr>
        </a:p>
      </xdr:txBody>
    </xdr:sp>
    <xdr:clientData/>
  </xdr:twoCellAnchor>
  <xdr:twoCellAnchor>
    <xdr:from>
      <xdr:col>6</xdr:col>
      <xdr:colOff>0</xdr:colOff>
      <xdr:row>0</xdr:row>
      <xdr:rowOff>276225</xdr:rowOff>
    </xdr:from>
    <xdr:to>
      <xdr:col>9</xdr:col>
      <xdr:colOff>360435</xdr:colOff>
      <xdr:row>0</xdr:row>
      <xdr:rowOff>1009605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11705" y="276225"/>
          <a:ext cx="1949580" cy="7333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uk-UA" sz="1200" b="1" strike="noStrike" spc="-1">
              <a:solidFill>
                <a:srgbClr val="006666"/>
              </a:solidFill>
              <a:latin typeface="Arial"/>
            </a:rPr>
            <a:t>(099) 230-40-49 </a:t>
          </a:r>
          <a:endParaRPr lang="uk-UA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200" b="1" strike="noStrike" spc="-1">
              <a:solidFill>
                <a:srgbClr val="006666"/>
              </a:solidFill>
              <a:latin typeface="Arial"/>
            </a:rPr>
            <a:t>(068) 303-22-30</a:t>
          </a:r>
          <a:endParaRPr lang="uk-UA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200" b="1" strike="noStrike" spc="-1">
              <a:solidFill>
                <a:srgbClr val="006666"/>
              </a:solidFill>
              <a:latin typeface="Arial"/>
            </a:rPr>
            <a:t>(044) 333-67-65 багатоканальні</a:t>
          </a:r>
          <a:endParaRPr lang="uk-UA" sz="12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313560</xdr:rowOff>
    </xdr:from>
    <xdr:to>
      <xdr:col>6</xdr:col>
      <xdr:colOff>0</xdr:colOff>
      <xdr:row>0</xdr:row>
      <xdr:rowOff>911520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313560"/>
          <a:ext cx="5572440" cy="597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54720" tIns="64080" rIns="0" bIns="0">
          <a:noAutofit/>
        </a:bodyPr>
        <a:lstStyle/>
        <a:p>
          <a:pPr>
            <a:lnSpc>
              <a:spcPct val="100000"/>
            </a:lnSpc>
          </a:pPr>
          <a:r>
            <a:rPr lang="uk-UA" sz="2400" b="1" i="1" strike="noStrike" spc="-1">
              <a:solidFill>
                <a:srgbClr val="C0C0C0"/>
              </a:solidFill>
              <a:latin typeface="Arial Black"/>
            </a:rPr>
            <a:t>ТОВ"ПІВНІЧ-СПЕЦОДЯГ"</a:t>
          </a:r>
          <a:endParaRPr lang="uk-UA" sz="2400" b="0" strike="noStrike" spc="-1">
            <a:latin typeface="Times New Roman"/>
          </a:endParaRPr>
        </a:p>
      </xdr:txBody>
    </xdr:sp>
    <xdr:clientData/>
  </xdr:twoCellAnchor>
  <xdr:twoCellAnchor>
    <xdr:from>
      <xdr:col>9</xdr:col>
      <xdr:colOff>219075</xdr:colOff>
      <xdr:row>0</xdr:row>
      <xdr:rowOff>1</xdr:rowOff>
    </xdr:from>
    <xdr:to>
      <xdr:col>13</xdr:col>
      <xdr:colOff>95249</xdr:colOff>
      <xdr:row>0</xdr:row>
      <xdr:rowOff>914400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791200" y="1"/>
          <a:ext cx="1762124" cy="914399"/>
        </a:xfrm>
        <a:prstGeom prst="rect">
          <a:avLst/>
        </a:prstGeom>
        <a:noFill/>
        <a:ln>
          <a:noFill/>
        </a:ln>
        <a:scene3d>
          <a:camera prst="orthographicFront"/>
          <a:lightRig rig="soft" dir="tl">
            <a:rot lat="0" lon="0" rev="0"/>
          </a:lightRig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 lIns="90000" tIns="45000" rIns="90000" bIns="45000">
          <a:noAutofit/>
        </a:bodyPr>
        <a:lstStyle/>
        <a:p>
          <a:pPr algn="ctr">
            <a:lnSpc>
              <a:spcPts val="2701"/>
            </a:lnSpc>
          </a:pPr>
          <a:r>
            <a:rPr lang="ru-RU" sz="1800" b="1" strike="noStrike" spc="35">
              <a:solidFill>
                <a:srgbClr val="E0322D"/>
              </a:solidFill>
              <a:latin typeface="Times New Roman"/>
            </a:rPr>
            <a:t>РУКАВИЧКИ РОБОЧІ</a:t>
          </a:r>
          <a:endParaRPr lang="uk-UA" sz="1800" b="0" strike="noStrike" spc="-1">
            <a:latin typeface="Times New Roman"/>
          </a:endParaRPr>
        </a:p>
        <a:p>
          <a:pPr algn="ctr">
            <a:lnSpc>
              <a:spcPts val="2500"/>
            </a:lnSpc>
          </a:pPr>
          <a:r>
            <a:rPr lang="ru-RU" sz="1800" b="1" strike="noStrike" spc="35">
              <a:solidFill>
                <a:srgbClr val="E0322D"/>
              </a:solidFill>
              <a:latin typeface="Times New Roman"/>
            </a:rPr>
            <a:t> ОПТОМ</a:t>
          </a:r>
          <a:endParaRPr lang="uk-UA" sz="1800" b="0" strike="noStrike" spc="-1">
            <a:latin typeface="Times New Roman"/>
          </a:endParaRPr>
        </a:p>
      </xdr:txBody>
    </xdr:sp>
    <xdr:clientData/>
  </xdr:twoCellAnchor>
  <xdr:twoCellAnchor editAs="oneCell">
    <xdr:from>
      <xdr:col>16</xdr:col>
      <xdr:colOff>335520</xdr:colOff>
      <xdr:row>0</xdr:row>
      <xdr:rowOff>668160</xdr:rowOff>
    </xdr:from>
    <xdr:to>
      <xdr:col>22</xdr:col>
      <xdr:colOff>51840</xdr:colOff>
      <xdr:row>10</xdr:row>
      <xdr:rowOff>112485</xdr:rowOff>
    </xdr:to>
    <xdr:pic>
      <xdr:nvPicPr>
        <xdr:cNvPr id="11" name="Рисунок 8" descr="для прайса 04-05-17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910160" y="668160"/>
          <a:ext cx="3587040" cy="2501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stprom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estpro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BD664"/>
  <sheetViews>
    <sheetView topLeftCell="B1" zoomScaleNormal="100" workbookViewId="0">
      <selection activeCell="B6" sqref="B6:M6"/>
    </sheetView>
  </sheetViews>
  <sheetFormatPr defaultColWidth="8.7109375" defaultRowHeight="12.75" x14ac:dyDescent="0.2"/>
  <cols>
    <col min="1" max="1" width="1.42578125" hidden="1" customWidth="1"/>
    <col min="2" max="2" width="4.5703125" customWidth="1"/>
    <col min="3" max="3" width="7.140625" customWidth="1"/>
    <col min="4" max="4" width="48" customWidth="1"/>
    <col min="5" max="5" width="7.85546875" style="1" customWidth="1"/>
    <col min="6" max="6" width="6.5703125" customWidth="1"/>
    <col min="7" max="7" width="7.7109375" hidden="1" customWidth="1"/>
    <col min="8" max="8" width="8.5703125" customWidth="1"/>
    <col min="9" max="9" width="8.28515625" style="2" customWidth="1"/>
    <col min="10" max="10" width="8.28515625" style="3" customWidth="1"/>
    <col min="11" max="11" width="8.5703125" customWidth="1"/>
    <col min="12" max="12" width="7.7109375" customWidth="1"/>
    <col min="13" max="13" width="8.140625" customWidth="1"/>
    <col min="17" max="53" width="9.140625" customWidth="1"/>
    <col min="54" max="56" width="11.5703125" hidden="1" customWidth="1"/>
  </cols>
  <sheetData>
    <row r="1" spans="1:56" ht="83.25" customHeight="1" x14ac:dyDescent="0.3">
      <c r="B1" s="4"/>
      <c r="C1" s="4"/>
      <c r="D1" s="4"/>
      <c r="E1" s="5"/>
      <c r="F1" s="4"/>
      <c r="G1" s="4"/>
      <c r="H1" s="6"/>
      <c r="I1" s="7"/>
    </row>
    <row r="2" spans="1:56" s="8" customFormat="1" ht="20.25" customHeight="1" x14ac:dyDescent="0.25">
      <c r="B2" s="9" t="s">
        <v>476</v>
      </c>
      <c r="C2" s="9"/>
      <c r="D2" s="9"/>
      <c r="E2" s="10"/>
      <c r="F2" s="11"/>
      <c r="G2" s="11"/>
      <c r="H2" s="11"/>
      <c r="I2" s="9"/>
      <c r="J2" s="12"/>
      <c r="M2" s="13">
        <v>42</v>
      </c>
    </row>
    <row r="3" spans="1:56" s="8" customFormat="1" ht="7.5" customHeight="1" x14ac:dyDescent="0.25">
      <c r="B3" s="9"/>
      <c r="C3" s="9"/>
      <c r="D3" s="9"/>
      <c r="E3" s="10"/>
      <c r="F3" s="11"/>
      <c r="G3" s="11"/>
      <c r="H3" s="11"/>
      <c r="I3" s="9"/>
      <c r="J3" s="12"/>
    </row>
    <row r="4" spans="1:56" ht="20.25" customHeight="1" x14ac:dyDescent="0.2">
      <c r="B4" s="205" t="s">
        <v>475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</row>
    <row r="5" spans="1:56" ht="6.75" customHeight="1" x14ac:dyDescent="0.25">
      <c r="B5" s="14"/>
      <c r="C5" s="14"/>
      <c r="D5" s="14"/>
      <c r="E5" s="14"/>
      <c r="F5" s="14"/>
      <c r="G5" s="14"/>
      <c r="H5" s="14"/>
      <c r="I5" s="14"/>
      <c r="J5" s="15"/>
      <c r="K5" s="15"/>
      <c r="L5" s="1"/>
      <c r="M5" s="1"/>
    </row>
    <row r="6" spans="1:56" ht="19.5" customHeight="1" thickBot="1" x14ac:dyDescent="0.25">
      <c r="B6" s="206" t="s">
        <v>477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</row>
    <row r="7" spans="1:56" ht="5.25" customHeight="1" x14ac:dyDescent="0.2">
      <c r="A7" s="16"/>
      <c r="B7" s="207" t="s">
        <v>78</v>
      </c>
      <c r="C7" s="209" t="s">
        <v>0</v>
      </c>
      <c r="D7" s="208" t="s">
        <v>79</v>
      </c>
      <c r="E7" s="208" t="s">
        <v>80</v>
      </c>
      <c r="F7" s="207" t="s">
        <v>474</v>
      </c>
      <c r="G7" s="204"/>
      <c r="H7" s="204" t="s">
        <v>81</v>
      </c>
      <c r="I7" s="204" t="s">
        <v>82</v>
      </c>
      <c r="J7" s="204" t="s">
        <v>83</v>
      </c>
      <c r="K7" s="204" t="s">
        <v>84</v>
      </c>
      <c r="L7" s="204" t="s">
        <v>85</v>
      </c>
      <c r="M7" s="204" t="s">
        <v>86</v>
      </c>
    </row>
    <row r="8" spans="1:56" ht="35.25" customHeight="1" x14ac:dyDescent="0.2">
      <c r="A8" s="17"/>
      <c r="B8" s="207"/>
      <c r="C8" s="209"/>
      <c r="D8" s="208"/>
      <c r="E8" s="208"/>
      <c r="F8" s="207"/>
      <c r="G8" s="204"/>
      <c r="H8" s="204"/>
      <c r="I8" s="204"/>
      <c r="J8" s="204"/>
      <c r="K8" s="204"/>
      <c r="L8" s="204"/>
      <c r="M8" s="204"/>
    </row>
    <row r="9" spans="1:56" ht="15.75" customHeight="1" x14ac:dyDescent="0.2">
      <c r="A9" s="17"/>
      <c r="B9" s="207"/>
      <c r="C9" s="209"/>
      <c r="D9" s="208"/>
      <c r="E9" s="208"/>
      <c r="F9" s="207"/>
      <c r="G9" s="204"/>
      <c r="H9" s="204"/>
      <c r="I9" s="204"/>
      <c r="J9" s="204"/>
      <c r="K9" s="204"/>
      <c r="L9" s="204"/>
      <c r="M9" s="204"/>
      <c r="BB9">
        <v>2</v>
      </c>
      <c r="BC9">
        <v>3</v>
      </c>
      <c r="BD9">
        <v>4</v>
      </c>
    </row>
    <row r="10" spans="1:56" ht="15.75" customHeight="1" x14ac:dyDescent="0.2">
      <c r="A10" s="18"/>
      <c r="B10" s="210" t="s">
        <v>468</v>
      </c>
      <c r="C10" s="27">
        <v>12</v>
      </c>
      <c r="D10" s="25" t="s">
        <v>114</v>
      </c>
      <c r="E10" s="168" t="s">
        <v>428</v>
      </c>
      <c r="F10" s="168" t="s">
        <v>1</v>
      </c>
      <c r="G10" s="29">
        <v>0</v>
      </c>
      <c r="H10" s="170">
        <f>SUM(G10*$M$2)</f>
        <v>0</v>
      </c>
      <c r="I10" s="22">
        <f t="shared" ref="I10:I48" si="0">SUM(H10-0.036*H10)</f>
        <v>0</v>
      </c>
      <c r="J10" s="22">
        <f t="shared" ref="J10:J48" si="1">SUM(H10-0.064*H10)</f>
        <v>0</v>
      </c>
      <c r="K10" s="22">
        <f t="shared" ref="K10:K48" si="2">SUM(H10-0.085*H10)</f>
        <v>0</v>
      </c>
      <c r="L10" s="22">
        <f t="shared" ref="L10:L48" si="3">SUM(H10-0.11*H10)</f>
        <v>0</v>
      </c>
      <c r="M10" s="22">
        <f t="shared" ref="M10:M48" si="4">SUM(H10-0.12*H10)</f>
        <v>0</v>
      </c>
      <c r="AZ10" s="23" t="e">
        <f>SUM(1000/#REF!)</f>
        <v>#REF!</v>
      </c>
      <c r="BA10" s="23" t="e">
        <f>SUM(3000/#REF!)</f>
        <v>#REF!</v>
      </c>
      <c r="BB10" s="23" t="e">
        <f>SUM(10000/#REF!)</f>
        <v>#REF!</v>
      </c>
    </row>
    <row r="11" spans="1:56" ht="15.75" customHeight="1" x14ac:dyDescent="0.2">
      <c r="A11" s="18"/>
      <c r="B11" s="210"/>
      <c r="C11" s="27">
        <v>32004</v>
      </c>
      <c r="D11" s="25" t="s">
        <v>125</v>
      </c>
      <c r="E11" s="168"/>
      <c r="F11" s="168"/>
      <c r="G11" s="29"/>
      <c r="H11" s="170">
        <v>12.24</v>
      </c>
      <c r="I11" s="22">
        <f t="shared" si="0"/>
        <v>11.79936</v>
      </c>
      <c r="J11" s="22">
        <f t="shared" si="1"/>
        <v>11.45664</v>
      </c>
      <c r="K11" s="22">
        <f t="shared" si="2"/>
        <v>11.1996</v>
      </c>
      <c r="L11" s="22">
        <f t="shared" si="3"/>
        <v>10.893599999999999</v>
      </c>
      <c r="M11" s="22">
        <f t="shared" si="4"/>
        <v>10.7712</v>
      </c>
      <c r="AZ11" s="23"/>
      <c r="BA11" s="23"/>
      <c r="BB11" s="23"/>
    </row>
    <row r="12" spans="1:56" ht="15.75" customHeight="1" x14ac:dyDescent="0.2">
      <c r="A12" s="18"/>
      <c r="B12" s="210"/>
      <c r="C12" s="27">
        <v>257</v>
      </c>
      <c r="D12" s="25" t="s">
        <v>115</v>
      </c>
      <c r="E12" s="168" t="s">
        <v>429</v>
      </c>
      <c r="F12" s="168"/>
      <c r="G12" s="29"/>
      <c r="H12" s="170">
        <v>0</v>
      </c>
      <c r="I12" s="22">
        <f t="shared" si="0"/>
        <v>0</v>
      </c>
      <c r="J12" s="22">
        <f t="shared" si="1"/>
        <v>0</v>
      </c>
      <c r="K12" s="22">
        <f t="shared" si="2"/>
        <v>0</v>
      </c>
      <c r="L12" s="22">
        <f t="shared" si="3"/>
        <v>0</v>
      </c>
      <c r="M12" s="22">
        <f t="shared" si="4"/>
        <v>0</v>
      </c>
      <c r="AZ12" s="23"/>
      <c r="BA12" s="23"/>
      <c r="BB12" s="23"/>
    </row>
    <row r="13" spans="1:56" ht="15.75" customHeight="1" x14ac:dyDescent="0.2">
      <c r="A13" s="18"/>
      <c r="B13" s="210"/>
      <c r="C13" s="27">
        <v>197</v>
      </c>
      <c r="D13" s="25" t="s">
        <v>115</v>
      </c>
      <c r="E13" s="168"/>
      <c r="F13" s="168"/>
      <c r="G13" s="29"/>
      <c r="H13" s="170">
        <v>10.36</v>
      </c>
      <c r="I13" s="22">
        <f t="shared" si="0"/>
        <v>9.9870400000000004</v>
      </c>
      <c r="J13" s="22">
        <f t="shared" si="1"/>
        <v>9.6969599999999989</v>
      </c>
      <c r="K13" s="22">
        <f t="shared" si="2"/>
        <v>9.4794</v>
      </c>
      <c r="L13" s="22">
        <f t="shared" si="3"/>
        <v>9.2203999999999997</v>
      </c>
      <c r="M13" s="22">
        <f t="shared" si="4"/>
        <v>9.1167999999999996</v>
      </c>
      <c r="AZ13" s="23" t="e">
        <f>SUM(1000/#REF!)</f>
        <v>#REF!</v>
      </c>
      <c r="BA13" s="23" t="e">
        <f>SUM(3000/#REF!)</f>
        <v>#REF!</v>
      </c>
      <c r="BB13" s="23" t="e">
        <f>SUM(10000/#REF!)</f>
        <v>#REF!</v>
      </c>
    </row>
    <row r="14" spans="1:56" ht="15.75" customHeight="1" x14ac:dyDescent="0.2">
      <c r="A14" s="18"/>
      <c r="B14" s="210"/>
      <c r="C14" s="27">
        <v>1971</v>
      </c>
      <c r="D14" s="25" t="s">
        <v>133</v>
      </c>
      <c r="E14" s="168"/>
      <c r="F14" s="168"/>
      <c r="G14" s="29"/>
      <c r="H14" s="170">
        <v>10.199999999999999</v>
      </c>
      <c r="I14" s="22">
        <f t="shared" si="0"/>
        <v>9.8327999999999989</v>
      </c>
      <c r="J14" s="22">
        <f t="shared" si="1"/>
        <v>9.5472000000000001</v>
      </c>
      <c r="K14" s="22">
        <f t="shared" si="2"/>
        <v>9.3329999999999984</v>
      </c>
      <c r="L14" s="22">
        <f t="shared" si="3"/>
        <v>9.0779999999999994</v>
      </c>
      <c r="M14" s="22">
        <f t="shared" si="4"/>
        <v>8.9759999999999991</v>
      </c>
      <c r="AZ14" s="23"/>
      <c r="BA14" s="23"/>
      <c r="BB14" s="23"/>
    </row>
    <row r="15" spans="1:56" ht="15.75" customHeight="1" x14ac:dyDescent="0.2">
      <c r="A15" s="18"/>
      <c r="B15" s="210"/>
      <c r="C15" s="27">
        <v>258</v>
      </c>
      <c r="D15" s="25" t="s">
        <v>115</v>
      </c>
      <c r="E15" s="168"/>
      <c r="F15" s="168"/>
      <c r="G15" s="29"/>
      <c r="H15" s="170">
        <v>0</v>
      </c>
      <c r="I15" s="22">
        <f t="shared" si="0"/>
        <v>0</v>
      </c>
      <c r="J15" s="22">
        <f t="shared" si="1"/>
        <v>0</v>
      </c>
      <c r="K15" s="22">
        <f t="shared" si="2"/>
        <v>0</v>
      </c>
      <c r="L15" s="22">
        <f t="shared" si="3"/>
        <v>0</v>
      </c>
      <c r="M15" s="22">
        <f t="shared" si="4"/>
        <v>0</v>
      </c>
      <c r="AZ15" s="23" t="e">
        <f>SUM(1000/#REF!)</f>
        <v>#REF!</v>
      </c>
      <c r="BA15" s="23" t="e">
        <f>SUM(3000/#REF!)</f>
        <v>#REF!</v>
      </c>
      <c r="BB15" s="23" t="e">
        <f>SUM(10000/#REF!)</f>
        <v>#REF!</v>
      </c>
    </row>
    <row r="16" spans="1:56" ht="15.75" customHeight="1" x14ac:dyDescent="0.2">
      <c r="A16" s="18"/>
      <c r="B16" s="210"/>
      <c r="C16" s="27">
        <v>178</v>
      </c>
      <c r="D16" s="25" t="s">
        <v>115</v>
      </c>
      <c r="E16" s="168" t="s">
        <v>428</v>
      </c>
      <c r="F16" s="168" t="s">
        <v>3</v>
      </c>
      <c r="G16" s="29"/>
      <c r="H16" s="170">
        <v>0</v>
      </c>
      <c r="I16" s="22">
        <f t="shared" si="0"/>
        <v>0</v>
      </c>
      <c r="J16" s="22">
        <f t="shared" si="1"/>
        <v>0</v>
      </c>
      <c r="K16" s="22">
        <f t="shared" si="2"/>
        <v>0</v>
      </c>
      <c r="L16" s="22">
        <f t="shared" si="3"/>
        <v>0</v>
      </c>
      <c r="M16" s="22">
        <f t="shared" si="4"/>
        <v>0</v>
      </c>
      <c r="AZ16" s="23" t="e">
        <f>SUM(1000/#REF!)</f>
        <v>#REF!</v>
      </c>
      <c r="BA16" s="23" t="e">
        <f>SUM(3000/#REF!)</f>
        <v>#REF!</v>
      </c>
      <c r="BB16" s="23" t="e">
        <f>SUM(10000/#REF!)</f>
        <v>#REF!</v>
      </c>
    </row>
    <row r="17" spans="1:54" ht="15.75" customHeight="1" x14ac:dyDescent="0.2">
      <c r="A17" s="18"/>
      <c r="B17" s="210"/>
      <c r="C17" s="27">
        <v>179</v>
      </c>
      <c r="D17" s="25" t="s">
        <v>115</v>
      </c>
      <c r="E17" s="168" t="s">
        <v>430</v>
      </c>
      <c r="F17" s="168" t="s">
        <v>3</v>
      </c>
      <c r="G17" s="29"/>
      <c r="H17" s="170">
        <v>0</v>
      </c>
      <c r="I17" s="22">
        <f t="shared" si="0"/>
        <v>0</v>
      </c>
      <c r="J17" s="22">
        <f t="shared" si="1"/>
        <v>0</v>
      </c>
      <c r="K17" s="22">
        <f t="shared" si="2"/>
        <v>0</v>
      </c>
      <c r="L17" s="22">
        <f t="shared" si="3"/>
        <v>0</v>
      </c>
      <c r="M17" s="22">
        <f t="shared" si="4"/>
        <v>0</v>
      </c>
      <c r="AZ17" s="23"/>
      <c r="BA17" s="23"/>
      <c r="BB17" s="23"/>
    </row>
    <row r="18" spans="1:54" ht="15.75" customHeight="1" x14ac:dyDescent="0.2">
      <c r="A18" s="18"/>
      <c r="B18" s="210"/>
      <c r="C18" s="27">
        <v>196</v>
      </c>
      <c r="D18" s="25" t="s">
        <v>115</v>
      </c>
      <c r="E18" s="168" t="s">
        <v>401</v>
      </c>
      <c r="F18" s="168" t="s">
        <v>3</v>
      </c>
      <c r="G18" s="29"/>
      <c r="H18" s="170">
        <v>0</v>
      </c>
      <c r="I18" s="22">
        <f t="shared" si="0"/>
        <v>0</v>
      </c>
      <c r="J18" s="22">
        <f t="shared" si="1"/>
        <v>0</v>
      </c>
      <c r="K18" s="22">
        <f t="shared" si="2"/>
        <v>0</v>
      </c>
      <c r="L18" s="22">
        <f t="shared" si="3"/>
        <v>0</v>
      </c>
      <c r="M18" s="22">
        <f t="shared" si="4"/>
        <v>0</v>
      </c>
      <c r="AZ18" s="23"/>
      <c r="BA18" s="23"/>
      <c r="BB18" s="23"/>
    </row>
    <row r="19" spans="1:54" ht="15.75" customHeight="1" x14ac:dyDescent="0.2">
      <c r="A19" s="18"/>
      <c r="B19" s="210"/>
      <c r="C19" s="43" t="s">
        <v>4</v>
      </c>
      <c r="D19" s="25" t="s">
        <v>427</v>
      </c>
      <c r="E19" s="168" t="s">
        <v>431</v>
      </c>
      <c r="F19" s="168" t="s">
        <v>1</v>
      </c>
      <c r="G19" s="29">
        <v>0.35</v>
      </c>
      <c r="H19" s="170">
        <f>SUM(G19*$M$2)</f>
        <v>14.7</v>
      </c>
      <c r="I19" s="22">
        <f t="shared" si="0"/>
        <v>14.1708</v>
      </c>
      <c r="J19" s="22">
        <f t="shared" si="1"/>
        <v>13.7592</v>
      </c>
      <c r="K19" s="22">
        <f t="shared" si="2"/>
        <v>13.4505</v>
      </c>
      <c r="L19" s="22">
        <f t="shared" si="3"/>
        <v>13.082999999999998</v>
      </c>
      <c r="M19" s="22">
        <f t="shared" si="4"/>
        <v>12.936</v>
      </c>
      <c r="AZ19" s="23"/>
      <c r="BA19" s="23"/>
      <c r="BB19" s="23"/>
    </row>
    <row r="20" spans="1:54" ht="15.75" customHeight="1" x14ac:dyDescent="0.2">
      <c r="A20" s="18"/>
      <c r="B20" s="210"/>
      <c r="C20" s="43" t="s">
        <v>5</v>
      </c>
      <c r="D20" s="32" t="s">
        <v>134</v>
      </c>
      <c r="E20" s="168" t="s">
        <v>432</v>
      </c>
      <c r="F20" s="168" t="s">
        <v>6</v>
      </c>
      <c r="G20" s="29">
        <v>0.35</v>
      </c>
      <c r="H20" s="170">
        <f>SUM(G20*$M$2)</f>
        <v>14.7</v>
      </c>
      <c r="I20" s="22">
        <f t="shared" si="0"/>
        <v>14.1708</v>
      </c>
      <c r="J20" s="22">
        <f t="shared" si="1"/>
        <v>13.7592</v>
      </c>
      <c r="K20" s="22">
        <f t="shared" si="2"/>
        <v>13.4505</v>
      </c>
      <c r="L20" s="22">
        <f t="shared" si="3"/>
        <v>13.082999999999998</v>
      </c>
      <c r="M20" s="22">
        <f t="shared" si="4"/>
        <v>12.936</v>
      </c>
      <c r="AZ20" s="23"/>
      <c r="BA20" s="23"/>
      <c r="BB20" s="23"/>
    </row>
    <row r="21" spans="1:54" ht="15.75" customHeight="1" x14ac:dyDescent="0.2">
      <c r="A21" s="18"/>
      <c r="B21" s="210"/>
      <c r="C21" s="43" t="s">
        <v>7</v>
      </c>
      <c r="D21" s="32" t="s">
        <v>135</v>
      </c>
      <c r="E21" s="168" t="s">
        <v>433</v>
      </c>
      <c r="F21" s="168" t="s">
        <v>1</v>
      </c>
      <c r="G21" s="29"/>
      <c r="H21" s="170">
        <v>0</v>
      </c>
      <c r="I21" s="22">
        <f t="shared" si="0"/>
        <v>0</v>
      </c>
      <c r="J21" s="22">
        <f t="shared" si="1"/>
        <v>0</v>
      </c>
      <c r="K21" s="22">
        <f t="shared" si="2"/>
        <v>0</v>
      </c>
      <c r="L21" s="22">
        <f t="shared" si="3"/>
        <v>0</v>
      </c>
      <c r="M21" s="22">
        <f t="shared" si="4"/>
        <v>0</v>
      </c>
      <c r="AZ21" s="23" t="e">
        <f>SUM(1000/#REF!)</f>
        <v>#REF!</v>
      </c>
      <c r="BA21" s="23" t="e">
        <f>SUM(3000/#REF!)</f>
        <v>#REF!</v>
      </c>
      <c r="BB21" s="23" t="e">
        <f>SUM(10000/#REF!)</f>
        <v>#REF!</v>
      </c>
    </row>
    <row r="22" spans="1:54" ht="15.75" customHeight="1" x14ac:dyDescent="0.2">
      <c r="A22" s="18"/>
      <c r="B22" s="210"/>
      <c r="C22" s="43">
        <v>237</v>
      </c>
      <c r="D22" s="32" t="s">
        <v>426</v>
      </c>
      <c r="E22" s="168"/>
      <c r="F22" s="168"/>
      <c r="G22" s="29"/>
      <c r="H22" s="170">
        <v>0</v>
      </c>
      <c r="I22" s="22">
        <f t="shared" si="0"/>
        <v>0</v>
      </c>
      <c r="J22" s="22">
        <f t="shared" si="1"/>
        <v>0</v>
      </c>
      <c r="K22" s="22">
        <f t="shared" si="2"/>
        <v>0</v>
      </c>
      <c r="L22" s="22">
        <f t="shared" si="3"/>
        <v>0</v>
      </c>
      <c r="M22" s="22">
        <f t="shared" si="4"/>
        <v>0</v>
      </c>
      <c r="AZ22" s="23" t="e">
        <f>SUM(1000/#REF!)</f>
        <v>#REF!</v>
      </c>
      <c r="BA22" s="23" t="e">
        <f>SUM(3000/#REF!)</f>
        <v>#REF!</v>
      </c>
      <c r="BB22" s="23" t="e">
        <f>SUM(10000/#REF!)</f>
        <v>#REF!</v>
      </c>
    </row>
    <row r="23" spans="1:54" ht="15.75" customHeight="1" x14ac:dyDescent="0.2">
      <c r="A23" s="18"/>
      <c r="B23" s="210"/>
      <c r="C23" s="27">
        <v>32002</v>
      </c>
      <c r="D23" s="32" t="s">
        <v>127</v>
      </c>
      <c r="E23" s="168"/>
      <c r="F23" s="168"/>
      <c r="G23" s="29"/>
      <c r="H23" s="170">
        <v>12.24</v>
      </c>
      <c r="I23" s="22">
        <f t="shared" si="0"/>
        <v>11.79936</v>
      </c>
      <c r="J23" s="22">
        <f t="shared" si="1"/>
        <v>11.45664</v>
      </c>
      <c r="K23" s="22">
        <f t="shared" si="2"/>
        <v>11.1996</v>
      </c>
      <c r="L23" s="22">
        <f t="shared" si="3"/>
        <v>10.893599999999999</v>
      </c>
      <c r="M23" s="22">
        <f t="shared" si="4"/>
        <v>10.7712</v>
      </c>
      <c r="AZ23" s="23" t="e">
        <f>SUM(1000/#REF!)</f>
        <v>#REF!</v>
      </c>
      <c r="BA23" s="23" t="e">
        <f>SUM(3000/#REF!)</f>
        <v>#REF!</v>
      </c>
      <c r="BB23" s="23" t="e">
        <f>SUM(10000/#REF!)</f>
        <v>#REF!</v>
      </c>
    </row>
    <row r="24" spans="1:54" ht="15.75" customHeight="1" x14ac:dyDescent="0.2">
      <c r="A24" s="18"/>
      <c r="B24" s="210"/>
      <c r="C24" s="27">
        <v>261</v>
      </c>
      <c r="D24" s="32" t="s">
        <v>127</v>
      </c>
      <c r="E24" s="168" t="s">
        <v>401</v>
      </c>
      <c r="F24" s="168" t="s">
        <v>1</v>
      </c>
      <c r="G24" s="29">
        <v>0.21</v>
      </c>
      <c r="H24" s="170">
        <f>SUM(G24*$M$2)</f>
        <v>8.82</v>
      </c>
      <c r="I24" s="22">
        <f t="shared" si="0"/>
        <v>8.5024800000000003</v>
      </c>
      <c r="J24" s="22">
        <f t="shared" si="1"/>
        <v>8.2555200000000006</v>
      </c>
      <c r="K24" s="22">
        <f t="shared" si="2"/>
        <v>8.0702999999999996</v>
      </c>
      <c r="L24" s="22">
        <f t="shared" si="3"/>
        <v>7.8498000000000001</v>
      </c>
      <c r="M24" s="22">
        <f t="shared" si="4"/>
        <v>7.7616000000000005</v>
      </c>
      <c r="AZ24" s="23" t="e">
        <f>SUM(1000/#REF!)</f>
        <v>#REF!</v>
      </c>
      <c r="BA24" s="23" t="e">
        <f>SUM(3000/#REF!)</f>
        <v>#REF!</v>
      </c>
      <c r="BB24" s="23" t="e">
        <f>SUM(10000/#REF!)</f>
        <v>#REF!</v>
      </c>
    </row>
    <row r="25" spans="1:54" ht="15.75" customHeight="1" x14ac:dyDescent="0.2">
      <c r="A25" s="18"/>
      <c r="B25" s="210"/>
      <c r="C25" s="27">
        <v>32020</v>
      </c>
      <c r="D25" s="25" t="s">
        <v>125</v>
      </c>
      <c r="E25" s="193"/>
      <c r="F25" s="193"/>
      <c r="G25" s="29">
        <v>0.17</v>
      </c>
      <c r="H25" s="170">
        <f>SUM(G25*$M$2)</f>
        <v>7.1400000000000006</v>
      </c>
      <c r="I25" s="22">
        <f t="shared" ref="I25" si="5">SUM(H25-0.036*H25)</f>
        <v>6.8829600000000006</v>
      </c>
      <c r="J25" s="22">
        <f t="shared" ref="J25" si="6">SUM(H25-0.064*H25)</f>
        <v>6.6830400000000001</v>
      </c>
      <c r="K25" s="22">
        <f t="shared" ref="K25" si="7">SUM(H25-0.085*H25)</f>
        <v>6.5331000000000001</v>
      </c>
      <c r="L25" s="22">
        <f t="shared" ref="L25" si="8">SUM(H25-0.11*H25)</f>
        <v>6.3546000000000005</v>
      </c>
      <c r="M25" s="22">
        <f t="shared" ref="M25" si="9">SUM(H25-0.12*H25)</f>
        <v>6.2832000000000008</v>
      </c>
      <c r="AZ25" s="23"/>
      <c r="BA25" s="23"/>
      <c r="BB25" s="23"/>
    </row>
    <row r="26" spans="1:54" ht="15.75" customHeight="1" x14ac:dyDescent="0.2">
      <c r="A26" s="18"/>
      <c r="B26" s="210"/>
      <c r="C26" s="27">
        <v>32009</v>
      </c>
      <c r="D26" s="32" t="s">
        <v>127</v>
      </c>
      <c r="E26" s="168"/>
      <c r="F26" s="168"/>
      <c r="G26" s="29"/>
      <c r="H26" s="170">
        <v>12.24</v>
      </c>
      <c r="I26" s="22">
        <f t="shared" si="0"/>
        <v>11.79936</v>
      </c>
      <c r="J26" s="22">
        <f t="shared" si="1"/>
        <v>11.45664</v>
      </c>
      <c r="K26" s="22">
        <f t="shared" si="2"/>
        <v>11.1996</v>
      </c>
      <c r="L26" s="22">
        <f t="shared" si="3"/>
        <v>10.893599999999999</v>
      </c>
      <c r="M26" s="22">
        <f t="shared" si="4"/>
        <v>10.7712</v>
      </c>
      <c r="AZ26" s="23" t="e">
        <f>SUM(1000/#REF!)</f>
        <v>#REF!</v>
      </c>
      <c r="BA26" s="23" t="e">
        <f>SUM(3000/#REF!)</f>
        <v>#REF!</v>
      </c>
      <c r="BB26" s="23" t="e">
        <f>SUM(10000/#REF!)</f>
        <v>#REF!</v>
      </c>
    </row>
    <row r="27" spans="1:54" ht="15.75" customHeight="1" x14ac:dyDescent="0.2">
      <c r="A27" s="18"/>
      <c r="B27" s="210"/>
      <c r="C27" s="27">
        <v>32010</v>
      </c>
      <c r="D27" s="32" t="s">
        <v>119</v>
      </c>
      <c r="E27" s="168"/>
      <c r="F27" s="168"/>
      <c r="G27" s="29"/>
      <c r="H27" s="170">
        <v>0</v>
      </c>
      <c r="I27" s="22">
        <f t="shared" si="0"/>
        <v>0</v>
      </c>
      <c r="J27" s="22">
        <f t="shared" si="1"/>
        <v>0</v>
      </c>
      <c r="K27" s="22">
        <f t="shared" si="2"/>
        <v>0</v>
      </c>
      <c r="L27" s="22">
        <f t="shared" si="3"/>
        <v>0</v>
      </c>
      <c r="M27" s="22">
        <f t="shared" si="4"/>
        <v>0</v>
      </c>
      <c r="AZ27" s="23" t="e">
        <f>SUM(1000/#REF!)</f>
        <v>#REF!</v>
      </c>
      <c r="BA27" s="23" t="e">
        <f>SUM(3000/#REF!)</f>
        <v>#REF!</v>
      </c>
      <c r="BB27" s="23" t="e">
        <f>SUM(10000/#REF!)</f>
        <v>#REF!</v>
      </c>
    </row>
    <row r="28" spans="1:54" ht="15.75" customHeight="1" x14ac:dyDescent="0.2">
      <c r="A28" s="18"/>
      <c r="B28" s="210"/>
      <c r="C28" s="31">
        <v>238</v>
      </c>
      <c r="D28" s="32" t="s">
        <v>127</v>
      </c>
      <c r="E28" s="168"/>
      <c r="F28" s="168"/>
      <c r="G28" s="29"/>
      <c r="H28" s="170">
        <v>0</v>
      </c>
      <c r="I28" s="22">
        <f t="shared" si="0"/>
        <v>0</v>
      </c>
      <c r="J28" s="22">
        <f t="shared" si="1"/>
        <v>0</v>
      </c>
      <c r="K28" s="22">
        <f t="shared" si="2"/>
        <v>0</v>
      </c>
      <c r="L28" s="22">
        <f t="shared" si="3"/>
        <v>0</v>
      </c>
      <c r="M28" s="22">
        <f t="shared" si="4"/>
        <v>0</v>
      </c>
      <c r="AZ28" s="23"/>
      <c r="BA28" s="23"/>
      <c r="BB28" s="23"/>
    </row>
    <row r="29" spans="1:54" ht="15.75" customHeight="1" x14ac:dyDescent="0.2">
      <c r="A29" s="18"/>
      <c r="B29" s="210"/>
      <c r="C29" s="31">
        <v>32007</v>
      </c>
      <c r="D29" s="32" t="s">
        <v>125</v>
      </c>
      <c r="E29" s="168"/>
      <c r="F29" s="168"/>
      <c r="G29" s="29"/>
      <c r="H29" s="170">
        <v>0</v>
      </c>
      <c r="I29" s="22">
        <f t="shared" si="0"/>
        <v>0</v>
      </c>
      <c r="J29" s="22">
        <f t="shared" si="1"/>
        <v>0</v>
      </c>
      <c r="K29" s="22">
        <f t="shared" si="2"/>
        <v>0</v>
      </c>
      <c r="L29" s="22">
        <f t="shared" si="3"/>
        <v>0</v>
      </c>
      <c r="M29" s="22">
        <f t="shared" si="4"/>
        <v>0</v>
      </c>
      <c r="AZ29" s="23"/>
      <c r="BA29" s="23"/>
      <c r="BB29" s="23"/>
    </row>
    <row r="30" spans="1:54" ht="15.75" customHeight="1" x14ac:dyDescent="0.2">
      <c r="A30" s="18"/>
      <c r="B30" s="210"/>
      <c r="C30" s="31">
        <v>32006</v>
      </c>
      <c r="D30" s="32" t="s">
        <v>127</v>
      </c>
      <c r="E30" s="168"/>
      <c r="F30" s="168"/>
      <c r="G30" s="29"/>
      <c r="H30" s="170">
        <v>0</v>
      </c>
      <c r="I30" s="22">
        <f t="shared" si="0"/>
        <v>0</v>
      </c>
      <c r="J30" s="22">
        <f t="shared" si="1"/>
        <v>0</v>
      </c>
      <c r="K30" s="22">
        <f t="shared" si="2"/>
        <v>0</v>
      </c>
      <c r="L30" s="22">
        <f t="shared" si="3"/>
        <v>0</v>
      </c>
      <c r="M30" s="22">
        <f t="shared" si="4"/>
        <v>0</v>
      </c>
      <c r="AZ30" s="23"/>
      <c r="BA30" s="23"/>
      <c r="BB30" s="23"/>
    </row>
    <row r="31" spans="1:54" ht="15.75" customHeight="1" x14ac:dyDescent="0.2">
      <c r="A31" s="18"/>
      <c r="B31" s="210"/>
      <c r="C31" s="27">
        <v>71</v>
      </c>
      <c r="D31" s="32" t="s">
        <v>120</v>
      </c>
      <c r="E31" s="168" t="s">
        <v>430</v>
      </c>
      <c r="F31" s="168" t="s">
        <v>8</v>
      </c>
      <c r="G31" s="29"/>
      <c r="H31" s="170">
        <v>13.14</v>
      </c>
      <c r="I31" s="22">
        <f t="shared" si="0"/>
        <v>12.666960000000001</v>
      </c>
      <c r="J31" s="22">
        <f t="shared" si="1"/>
        <v>12.29904</v>
      </c>
      <c r="K31" s="22">
        <f t="shared" si="2"/>
        <v>12.023099999999999</v>
      </c>
      <c r="L31" s="22">
        <f t="shared" si="3"/>
        <v>11.694600000000001</v>
      </c>
      <c r="M31" s="22">
        <f t="shared" si="4"/>
        <v>11.5632</v>
      </c>
      <c r="AZ31" s="23"/>
      <c r="BA31" s="23"/>
      <c r="BB31" s="23"/>
    </row>
    <row r="32" spans="1:54" ht="15.75" customHeight="1" x14ac:dyDescent="0.2">
      <c r="A32" s="18"/>
      <c r="B32" s="210"/>
      <c r="C32" s="27">
        <v>184</v>
      </c>
      <c r="D32" s="32" t="s">
        <v>128</v>
      </c>
      <c r="E32" s="168" t="s">
        <v>401</v>
      </c>
      <c r="F32" s="168" t="s">
        <v>8</v>
      </c>
      <c r="G32" s="29"/>
      <c r="H32" s="170">
        <v>13.14</v>
      </c>
      <c r="I32" s="22">
        <f t="shared" si="0"/>
        <v>12.666960000000001</v>
      </c>
      <c r="J32" s="22">
        <f t="shared" si="1"/>
        <v>12.29904</v>
      </c>
      <c r="K32" s="22">
        <f t="shared" si="2"/>
        <v>12.023099999999999</v>
      </c>
      <c r="L32" s="22">
        <f t="shared" si="3"/>
        <v>11.694600000000001</v>
      </c>
      <c r="M32" s="22">
        <f t="shared" si="4"/>
        <v>11.5632</v>
      </c>
      <c r="AZ32" s="23" t="e">
        <f>SUM(1000/#REF!)</f>
        <v>#REF!</v>
      </c>
      <c r="BA32" s="23" t="e">
        <f>SUM(3000/#REF!)</f>
        <v>#REF!</v>
      </c>
      <c r="BB32" s="23" t="e">
        <f>SUM(10000/#REF!)</f>
        <v>#REF!</v>
      </c>
    </row>
    <row r="33" spans="1:54" ht="15.75" customHeight="1" x14ac:dyDescent="0.2">
      <c r="A33" s="18"/>
      <c r="B33" s="210"/>
      <c r="C33" s="27">
        <v>97</v>
      </c>
      <c r="D33" s="32" t="s">
        <v>158</v>
      </c>
      <c r="E33" s="168" t="s">
        <v>406</v>
      </c>
      <c r="F33" s="168" t="s">
        <v>8</v>
      </c>
      <c r="G33" s="29"/>
      <c r="H33" s="170">
        <v>13.14</v>
      </c>
      <c r="I33" s="22">
        <f t="shared" si="0"/>
        <v>12.666960000000001</v>
      </c>
      <c r="J33" s="22">
        <f t="shared" si="1"/>
        <v>12.29904</v>
      </c>
      <c r="K33" s="22">
        <f t="shared" si="2"/>
        <v>12.023099999999999</v>
      </c>
      <c r="L33" s="22">
        <f t="shared" si="3"/>
        <v>11.694600000000001</v>
      </c>
      <c r="M33" s="22">
        <f t="shared" si="4"/>
        <v>11.5632</v>
      </c>
      <c r="AZ33" s="23"/>
      <c r="BA33" s="23"/>
      <c r="BB33" s="23"/>
    </row>
    <row r="34" spans="1:54" ht="15.75" customHeight="1" x14ac:dyDescent="0.2">
      <c r="A34" s="18"/>
      <c r="B34" s="210"/>
      <c r="C34" s="27">
        <v>32003</v>
      </c>
      <c r="D34" s="32" t="s">
        <v>120</v>
      </c>
      <c r="E34" s="168"/>
      <c r="F34" s="168"/>
      <c r="G34" s="29"/>
      <c r="H34" s="170">
        <v>0</v>
      </c>
      <c r="I34" s="22">
        <f t="shared" si="0"/>
        <v>0</v>
      </c>
      <c r="J34" s="22">
        <f t="shared" si="1"/>
        <v>0</v>
      </c>
      <c r="K34" s="22">
        <f t="shared" si="2"/>
        <v>0</v>
      </c>
      <c r="L34" s="22">
        <f t="shared" si="3"/>
        <v>0</v>
      </c>
      <c r="M34" s="22">
        <f t="shared" si="4"/>
        <v>0</v>
      </c>
      <c r="AZ34" s="23"/>
      <c r="BA34" s="23"/>
      <c r="BB34" s="23"/>
    </row>
    <row r="35" spans="1:54" ht="15.75" customHeight="1" x14ac:dyDescent="0.2">
      <c r="A35" s="18"/>
      <c r="B35" s="210"/>
      <c r="C35" s="27">
        <v>235</v>
      </c>
      <c r="D35" s="32" t="s">
        <v>131</v>
      </c>
      <c r="E35" s="168"/>
      <c r="F35" s="168"/>
      <c r="G35" s="29"/>
      <c r="H35" s="170">
        <v>0</v>
      </c>
      <c r="I35" s="22">
        <f t="shared" si="0"/>
        <v>0</v>
      </c>
      <c r="J35" s="22">
        <f t="shared" si="1"/>
        <v>0</v>
      </c>
      <c r="K35" s="22">
        <f t="shared" si="2"/>
        <v>0</v>
      </c>
      <c r="L35" s="22">
        <f t="shared" si="3"/>
        <v>0</v>
      </c>
      <c r="M35" s="22">
        <f t="shared" si="4"/>
        <v>0</v>
      </c>
      <c r="AZ35" s="23" t="e">
        <f>SUM(1000/#REF!)</f>
        <v>#REF!</v>
      </c>
      <c r="BA35" s="23" t="e">
        <f>SUM(3000/#REF!)</f>
        <v>#REF!</v>
      </c>
      <c r="BB35" s="23" t="e">
        <f>SUM(10000/#REF!)</f>
        <v>#REF!</v>
      </c>
    </row>
    <row r="36" spans="1:54" ht="15.75" customHeight="1" x14ac:dyDescent="0.2">
      <c r="A36" s="18"/>
      <c r="B36" s="210"/>
      <c r="C36" s="27">
        <v>1491</v>
      </c>
      <c r="D36" s="32" t="s">
        <v>115</v>
      </c>
      <c r="E36" s="168"/>
      <c r="F36" s="168"/>
      <c r="G36" s="29"/>
      <c r="H36" s="170">
        <v>14.04</v>
      </c>
      <c r="I36" s="22">
        <f t="shared" si="0"/>
        <v>13.534559999999999</v>
      </c>
      <c r="J36" s="22">
        <f t="shared" si="1"/>
        <v>13.141439999999999</v>
      </c>
      <c r="K36" s="22">
        <f t="shared" si="2"/>
        <v>12.846599999999999</v>
      </c>
      <c r="L36" s="22">
        <f t="shared" si="3"/>
        <v>12.4956</v>
      </c>
      <c r="M36" s="22">
        <f t="shared" si="4"/>
        <v>12.3552</v>
      </c>
      <c r="AZ36" s="23"/>
      <c r="BA36" s="23"/>
      <c r="BB36" s="23"/>
    </row>
    <row r="37" spans="1:54" ht="15.75" customHeight="1" x14ac:dyDescent="0.2">
      <c r="A37" s="18"/>
      <c r="B37" s="210"/>
      <c r="C37" s="27">
        <v>254</v>
      </c>
      <c r="D37" s="32" t="s">
        <v>125</v>
      </c>
      <c r="E37" s="168"/>
      <c r="F37" s="168"/>
      <c r="G37" s="29"/>
      <c r="H37" s="170">
        <v>0</v>
      </c>
      <c r="I37" s="22">
        <f t="shared" si="0"/>
        <v>0</v>
      </c>
      <c r="J37" s="22">
        <f t="shared" si="1"/>
        <v>0</v>
      </c>
      <c r="K37" s="22">
        <f t="shared" si="2"/>
        <v>0</v>
      </c>
      <c r="L37" s="22">
        <f t="shared" si="3"/>
        <v>0</v>
      </c>
      <c r="M37" s="22">
        <f t="shared" si="4"/>
        <v>0</v>
      </c>
      <c r="AZ37" s="23"/>
      <c r="BA37" s="23"/>
      <c r="BB37" s="23"/>
    </row>
    <row r="38" spans="1:54" ht="15.75" customHeight="1" x14ac:dyDescent="0.2">
      <c r="A38" s="18"/>
      <c r="B38" s="210"/>
      <c r="C38" s="27">
        <v>236</v>
      </c>
      <c r="D38" s="32" t="s">
        <v>125</v>
      </c>
      <c r="E38" s="168"/>
      <c r="F38" s="168"/>
      <c r="G38" s="29"/>
      <c r="H38" s="170">
        <v>0</v>
      </c>
      <c r="I38" s="22">
        <f t="shared" si="0"/>
        <v>0</v>
      </c>
      <c r="J38" s="22">
        <f t="shared" si="1"/>
        <v>0</v>
      </c>
      <c r="K38" s="22">
        <f t="shared" si="2"/>
        <v>0</v>
      </c>
      <c r="L38" s="22">
        <f t="shared" si="3"/>
        <v>0</v>
      </c>
      <c r="M38" s="22">
        <f t="shared" si="4"/>
        <v>0</v>
      </c>
      <c r="AZ38" s="23" t="e">
        <f>SUM(1000/#REF!)</f>
        <v>#REF!</v>
      </c>
      <c r="BA38" s="23" t="e">
        <f>SUM(3000/#REF!)</f>
        <v>#REF!</v>
      </c>
      <c r="BB38" s="23" t="e">
        <f>SUM(10000/#REF!)</f>
        <v>#REF!</v>
      </c>
    </row>
    <row r="39" spans="1:54" ht="15.75" customHeight="1" x14ac:dyDescent="0.2">
      <c r="A39" s="18"/>
      <c r="B39" s="210"/>
      <c r="C39" s="27">
        <v>256</v>
      </c>
      <c r="D39" s="32" t="s">
        <v>125</v>
      </c>
      <c r="E39" s="168"/>
      <c r="F39" s="168"/>
      <c r="G39" s="29"/>
      <c r="H39" s="170">
        <v>0</v>
      </c>
      <c r="I39" s="22">
        <f t="shared" si="0"/>
        <v>0</v>
      </c>
      <c r="J39" s="22">
        <f t="shared" si="1"/>
        <v>0</v>
      </c>
      <c r="K39" s="22">
        <f t="shared" si="2"/>
        <v>0</v>
      </c>
      <c r="L39" s="22">
        <f t="shared" si="3"/>
        <v>0</v>
      </c>
      <c r="M39" s="22">
        <f t="shared" si="4"/>
        <v>0</v>
      </c>
      <c r="AZ39" s="23"/>
      <c r="BA39" s="23"/>
      <c r="BB39" s="23"/>
    </row>
    <row r="40" spans="1:54" ht="15.75" customHeight="1" x14ac:dyDescent="0.2">
      <c r="A40" s="18"/>
      <c r="B40" s="210"/>
      <c r="C40" s="27">
        <v>32005</v>
      </c>
      <c r="D40" s="32" t="s">
        <v>120</v>
      </c>
      <c r="E40" s="168"/>
      <c r="F40" s="168"/>
      <c r="G40" s="29"/>
      <c r="H40" s="170">
        <v>0</v>
      </c>
      <c r="I40" s="22">
        <f t="shared" si="0"/>
        <v>0</v>
      </c>
      <c r="J40" s="22">
        <f t="shared" si="1"/>
        <v>0</v>
      </c>
      <c r="K40" s="22">
        <f t="shared" si="2"/>
        <v>0</v>
      </c>
      <c r="L40" s="22">
        <f t="shared" si="3"/>
        <v>0</v>
      </c>
      <c r="M40" s="22">
        <f t="shared" si="4"/>
        <v>0</v>
      </c>
      <c r="AZ40" s="23"/>
      <c r="BA40" s="23"/>
      <c r="BB40" s="23"/>
    </row>
    <row r="41" spans="1:54" ht="15.75" customHeight="1" x14ac:dyDescent="0.2">
      <c r="A41" s="18"/>
      <c r="B41" s="210"/>
      <c r="C41" s="27">
        <v>32008</v>
      </c>
      <c r="D41" s="32" t="s">
        <v>120</v>
      </c>
      <c r="E41" s="168"/>
      <c r="F41" s="168"/>
      <c r="G41" s="29"/>
      <c r="H41" s="170">
        <v>0</v>
      </c>
      <c r="I41" s="22">
        <f t="shared" si="0"/>
        <v>0</v>
      </c>
      <c r="J41" s="22">
        <f t="shared" si="1"/>
        <v>0</v>
      </c>
      <c r="K41" s="22">
        <f t="shared" si="2"/>
        <v>0</v>
      </c>
      <c r="L41" s="22">
        <f t="shared" si="3"/>
        <v>0</v>
      </c>
      <c r="M41" s="22">
        <f t="shared" si="4"/>
        <v>0</v>
      </c>
      <c r="AZ41" s="23"/>
      <c r="BA41" s="23"/>
      <c r="BB41" s="23"/>
    </row>
    <row r="42" spans="1:54" ht="15.75" customHeight="1" x14ac:dyDescent="0.2">
      <c r="A42" s="18"/>
      <c r="B42" s="210"/>
      <c r="C42" s="31">
        <v>670</v>
      </c>
      <c r="D42" s="25" t="s">
        <v>121</v>
      </c>
      <c r="E42" s="168" t="s">
        <v>430</v>
      </c>
      <c r="F42" s="168" t="s">
        <v>1</v>
      </c>
      <c r="G42" s="29"/>
      <c r="H42" s="170">
        <v>14.04</v>
      </c>
      <c r="I42" s="22">
        <f t="shared" si="0"/>
        <v>13.534559999999999</v>
      </c>
      <c r="J42" s="22">
        <f t="shared" si="1"/>
        <v>13.141439999999999</v>
      </c>
      <c r="K42" s="22">
        <f t="shared" si="2"/>
        <v>12.846599999999999</v>
      </c>
      <c r="L42" s="22">
        <f t="shared" si="3"/>
        <v>12.4956</v>
      </c>
      <c r="M42" s="22">
        <f t="shared" si="4"/>
        <v>12.3552</v>
      </c>
      <c r="AZ42" s="23"/>
      <c r="BA42" s="23"/>
      <c r="BB42" s="23"/>
    </row>
    <row r="43" spans="1:54" ht="15.75" customHeight="1" x14ac:dyDescent="0.2">
      <c r="A43" s="18"/>
      <c r="B43" s="210"/>
      <c r="C43" s="31">
        <v>673</v>
      </c>
      <c r="D43" s="25" t="s">
        <v>122</v>
      </c>
      <c r="E43" s="168"/>
      <c r="F43" s="168"/>
      <c r="G43" s="29"/>
      <c r="H43" s="170">
        <v>0</v>
      </c>
      <c r="I43" s="22">
        <f t="shared" si="0"/>
        <v>0</v>
      </c>
      <c r="J43" s="22">
        <f t="shared" si="1"/>
        <v>0</v>
      </c>
      <c r="K43" s="22">
        <f t="shared" si="2"/>
        <v>0</v>
      </c>
      <c r="L43" s="22">
        <f t="shared" si="3"/>
        <v>0</v>
      </c>
      <c r="M43" s="22">
        <f t="shared" si="4"/>
        <v>0</v>
      </c>
      <c r="AZ43" s="23" t="e">
        <f>SUM(1000/#REF!)</f>
        <v>#REF!</v>
      </c>
      <c r="BA43" s="23" t="e">
        <f>SUM(3000/#REF!)</f>
        <v>#REF!</v>
      </c>
      <c r="BB43" s="23" t="e">
        <f>SUM(10000/#REF!)</f>
        <v>#REF!</v>
      </c>
    </row>
    <row r="44" spans="1:54" ht="15.75" customHeight="1" x14ac:dyDescent="0.2">
      <c r="A44" s="18"/>
      <c r="B44" s="210"/>
      <c r="C44" s="31">
        <v>677</v>
      </c>
      <c r="D44" s="32" t="s">
        <v>120</v>
      </c>
      <c r="E44" s="168"/>
      <c r="F44" s="168"/>
      <c r="G44" s="29"/>
      <c r="H44" s="170">
        <v>13.87</v>
      </c>
      <c r="I44" s="22">
        <f t="shared" si="0"/>
        <v>13.37068</v>
      </c>
      <c r="J44" s="22">
        <f t="shared" si="1"/>
        <v>12.98232</v>
      </c>
      <c r="K44" s="22">
        <f t="shared" si="2"/>
        <v>12.691049999999999</v>
      </c>
      <c r="L44" s="22">
        <f t="shared" si="3"/>
        <v>12.344299999999999</v>
      </c>
      <c r="M44" s="22">
        <f t="shared" si="4"/>
        <v>12.205599999999999</v>
      </c>
      <c r="AZ44" s="23" t="e">
        <f>SUM(1000/#REF!)</f>
        <v>#REF!</v>
      </c>
      <c r="BA44" s="23" t="e">
        <f>SUM(3000/#REF!)</f>
        <v>#REF!</v>
      </c>
      <c r="BB44" s="23" t="e">
        <f>SUM(10000/#REF!)</f>
        <v>#REF!</v>
      </c>
    </row>
    <row r="45" spans="1:54" ht="30" x14ac:dyDescent="0.2">
      <c r="A45" s="18"/>
      <c r="B45" s="210"/>
      <c r="C45" s="31">
        <v>259</v>
      </c>
      <c r="D45" s="25" t="s">
        <v>425</v>
      </c>
      <c r="E45" s="168"/>
      <c r="F45" s="168"/>
      <c r="G45" s="29"/>
      <c r="H45" s="170">
        <v>0</v>
      </c>
      <c r="I45" s="22">
        <f t="shared" si="0"/>
        <v>0</v>
      </c>
      <c r="J45" s="22">
        <f t="shared" si="1"/>
        <v>0</v>
      </c>
      <c r="K45" s="22">
        <f t="shared" si="2"/>
        <v>0</v>
      </c>
      <c r="L45" s="22">
        <f t="shared" si="3"/>
        <v>0</v>
      </c>
      <c r="M45" s="22">
        <f t="shared" si="4"/>
        <v>0</v>
      </c>
      <c r="AZ45" s="23" t="e">
        <f>SUM(1000/#REF!)</f>
        <v>#REF!</v>
      </c>
      <c r="BA45" s="23" t="e">
        <f>SUM(3000/#REF!)</f>
        <v>#REF!</v>
      </c>
      <c r="BB45" s="23" t="e">
        <f>SUM(10000/#REF!)</f>
        <v>#REF!</v>
      </c>
    </row>
    <row r="46" spans="1:54" ht="15.75" customHeight="1" x14ac:dyDescent="0.2">
      <c r="A46" s="18"/>
      <c r="B46" s="210"/>
      <c r="C46" s="27">
        <v>255</v>
      </c>
      <c r="D46" s="25" t="s">
        <v>125</v>
      </c>
      <c r="E46" s="168"/>
      <c r="F46" s="168"/>
      <c r="G46" s="29"/>
      <c r="H46" s="170">
        <v>0</v>
      </c>
      <c r="I46" s="22">
        <f t="shared" si="0"/>
        <v>0</v>
      </c>
      <c r="J46" s="22">
        <f t="shared" si="1"/>
        <v>0</v>
      </c>
      <c r="K46" s="22">
        <f t="shared" si="2"/>
        <v>0</v>
      </c>
      <c r="L46" s="22">
        <f t="shared" si="3"/>
        <v>0</v>
      </c>
      <c r="M46" s="22">
        <f t="shared" si="4"/>
        <v>0</v>
      </c>
      <c r="AZ46" s="23"/>
      <c r="BA46" s="23"/>
      <c r="BB46" s="23"/>
    </row>
    <row r="47" spans="1:54" ht="15.75" customHeight="1" x14ac:dyDescent="0.2">
      <c r="A47" s="18"/>
      <c r="B47" s="210"/>
      <c r="C47" s="27">
        <v>108</v>
      </c>
      <c r="D47" s="25" t="s">
        <v>123</v>
      </c>
      <c r="E47" s="168" t="s">
        <v>430</v>
      </c>
      <c r="F47" s="168" t="s">
        <v>8</v>
      </c>
      <c r="G47" s="29"/>
      <c r="H47" s="170">
        <v>0</v>
      </c>
      <c r="I47" s="22">
        <f t="shared" si="0"/>
        <v>0</v>
      </c>
      <c r="J47" s="22">
        <f t="shared" si="1"/>
        <v>0</v>
      </c>
      <c r="K47" s="22">
        <f t="shared" si="2"/>
        <v>0</v>
      </c>
      <c r="L47" s="22">
        <f t="shared" si="3"/>
        <v>0</v>
      </c>
      <c r="M47" s="22">
        <f t="shared" si="4"/>
        <v>0</v>
      </c>
      <c r="AZ47" s="23" t="e">
        <f>SUM(1000/#REF!)</f>
        <v>#REF!</v>
      </c>
      <c r="BA47" s="23" t="e">
        <f>SUM(3000/#REF!)</f>
        <v>#REF!</v>
      </c>
      <c r="BB47" s="23" t="e">
        <f>SUM(10000/#REF!)</f>
        <v>#REF!</v>
      </c>
    </row>
    <row r="48" spans="1:54" ht="27" customHeight="1" x14ac:dyDescent="0.2">
      <c r="A48" s="18"/>
      <c r="B48" s="210"/>
      <c r="C48" s="43">
        <v>1081</v>
      </c>
      <c r="D48" s="25" t="s">
        <v>129</v>
      </c>
      <c r="E48" s="168" t="s">
        <v>401</v>
      </c>
      <c r="F48" s="168" t="s">
        <v>8</v>
      </c>
      <c r="G48" s="29"/>
      <c r="H48" s="170">
        <v>0</v>
      </c>
      <c r="I48" s="22">
        <f t="shared" si="0"/>
        <v>0</v>
      </c>
      <c r="J48" s="22">
        <f t="shared" si="1"/>
        <v>0</v>
      </c>
      <c r="K48" s="22">
        <f t="shared" si="2"/>
        <v>0</v>
      </c>
      <c r="L48" s="22">
        <f t="shared" si="3"/>
        <v>0</v>
      </c>
      <c r="M48" s="22">
        <f t="shared" si="4"/>
        <v>0</v>
      </c>
      <c r="AZ48" s="23" t="e">
        <f>SUM(1000/#REF!)</f>
        <v>#REF!</v>
      </c>
      <c r="BA48" s="23" t="e">
        <f>SUM(3000/#REF!)</f>
        <v>#REF!</v>
      </c>
      <c r="BB48" s="23" t="e">
        <f>SUM(10000/#REF!)</f>
        <v>#REF!</v>
      </c>
    </row>
    <row r="49" spans="1:54" ht="15.75" customHeight="1" x14ac:dyDescent="0.2">
      <c r="A49" s="18"/>
      <c r="B49" s="210"/>
      <c r="C49" s="43">
        <v>1088</v>
      </c>
      <c r="D49" s="25" t="s">
        <v>119</v>
      </c>
      <c r="E49" s="168"/>
      <c r="F49" s="168"/>
      <c r="G49" s="29"/>
      <c r="H49" s="170">
        <v>18.77</v>
      </c>
      <c r="I49" s="22">
        <f t="shared" ref="I49:I94" si="10">SUM(H49-0.036*H49)</f>
        <v>18.094280000000001</v>
      </c>
      <c r="J49" s="22">
        <f t="shared" ref="J49:J94" si="11">SUM(H49-0.064*H49)</f>
        <v>17.568719999999999</v>
      </c>
      <c r="K49" s="22">
        <f t="shared" ref="K49:K94" si="12">SUM(H49-0.085*H49)</f>
        <v>17.17455</v>
      </c>
      <c r="L49" s="22">
        <f t="shared" ref="L49:L94" si="13">SUM(H49-0.11*H49)</f>
        <v>16.705300000000001</v>
      </c>
      <c r="M49" s="22">
        <f t="shared" ref="M49:M94" si="14">SUM(H49-0.12*H49)</f>
        <v>16.517600000000002</v>
      </c>
      <c r="AZ49" s="23" t="e">
        <f>SUM(1000/#REF!)</f>
        <v>#REF!</v>
      </c>
      <c r="BA49" s="23" t="e">
        <f>SUM(3000/#REF!)</f>
        <v>#REF!</v>
      </c>
      <c r="BB49" s="23" t="e">
        <f>SUM(10000/#REF!)</f>
        <v>#REF!</v>
      </c>
    </row>
    <row r="50" spans="1:54" ht="15.75" customHeight="1" x14ac:dyDescent="0.2">
      <c r="A50" s="18"/>
      <c r="B50" s="210"/>
      <c r="C50" s="27">
        <v>183</v>
      </c>
      <c r="D50" s="25" t="s">
        <v>124</v>
      </c>
      <c r="E50" s="168" t="s">
        <v>430</v>
      </c>
      <c r="F50" s="168" t="s">
        <v>8</v>
      </c>
      <c r="G50" s="29"/>
      <c r="H50" s="170">
        <v>0</v>
      </c>
      <c r="I50" s="22">
        <f t="shared" si="10"/>
        <v>0</v>
      </c>
      <c r="J50" s="22">
        <f t="shared" si="11"/>
        <v>0</v>
      </c>
      <c r="K50" s="22">
        <f t="shared" si="12"/>
        <v>0</v>
      </c>
      <c r="L50" s="22">
        <f t="shared" si="13"/>
        <v>0</v>
      </c>
      <c r="M50" s="22">
        <f t="shared" si="14"/>
        <v>0</v>
      </c>
      <c r="AZ50" s="23" t="e">
        <f>SUM(1000/#REF!)</f>
        <v>#REF!</v>
      </c>
      <c r="BA50" s="23" t="e">
        <f>SUM(3000/#REF!)</f>
        <v>#REF!</v>
      </c>
      <c r="BB50" s="23" t="e">
        <f>SUM(10000/#REF!)</f>
        <v>#REF!</v>
      </c>
    </row>
    <row r="51" spans="1:54" ht="29.25" customHeight="1" x14ac:dyDescent="0.2">
      <c r="A51" s="18"/>
      <c r="B51" s="210"/>
      <c r="C51" s="27">
        <v>98</v>
      </c>
      <c r="D51" s="25" t="s">
        <v>130</v>
      </c>
      <c r="E51" s="168" t="s">
        <v>401</v>
      </c>
      <c r="F51" s="168" t="s">
        <v>8</v>
      </c>
      <c r="G51" s="29"/>
      <c r="H51" s="170">
        <v>0</v>
      </c>
      <c r="I51" s="22">
        <f t="shared" si="10"/>
        <v>0</v>
      </c>
      <c r="J51" s="22">
        <f t="shared" si="11"/>
        <v>0</v>
      </c>
      <c r="K51" s="22">
        <f t="shared" si="12"/>
        <v>0</v>
      </c>
      <c r="L51" s="22">
        <f t="shared" si="13"/>
        <v>0</v>
      </c>
      <c r="M51" s="22">
        <f t="shared" si="14"/>
        <v>0</v>
      </c>
      <c r="AZ51" s="23" t="e">
        <f>SUM(1000/#REF!)</f>
        <v>#REF!</v>
      </c>
      <c r="BA51" s="23" t="e">
        <f>SUM(3000/#REF!)</f>
        <v>#REF!</v>
      </c>
      <c r="BB51" s="23" t="e">
        <f>SUM(10000/#REF!)</f>
        <v>#REF!</v>
      </c>
    </row>
    <row r="52" spans="1:54" ht="15.75" customHeight="1" x14ac:dyDescent="0.2">
      <c r="A52" s="18"/>
      <c r="B52" s="210"/>
      <c r="C52" s="27">
        <v>99</v>
      </c>
      <c r="D52" s="25" t="s">
        <v>159</v>
      </c>
      <c r="E52" s="168" t="s">
        <v>406</v>
      </c>
      <c r="F52" s="168" t="s">
        <v>8</v>
      </c>
      <c r="G52" s="29"/>
      <c r="H52" s="170">
        <v>0</v>
      </c>
      <c r="I52" s="22">
        <f t="shared" si="10"/>
        <v>0</v>
      </c>
      <c r="J52" s="22">
        <f t="shared" si="11"/>
        <v>0</v>
      </c>
      <c r="K52" s="22">
        <f t="shared" si="12"/>
        <v>0</v>
      </c>
      <c r="L52" s="22">
        <f t="shared" si="13"/>
        <v>0</v>
      </c>
      <c r="M52" s="22">
        <f t="shared" si="14"/>
        <v>0</v>
      </c>
      <c r="AZ52" s="23" t="e">
        <f>SUM(1000/#REF!)</f>
        <v>#REF!</v>
      </c>
      <c r="BA52" s="23" t="e">
        <f>SUM(3000/#REF!)</f>
        <v>#REF!</v>
      </c>
      <c r="BB52" s="23" t="e">
        <f>SUM(10000/#REF!)</f>
        <v>#REF!</v>
      </c>
    </row>
    <row r="53" spans="1:54" ht="15.75" customHeight="1" x14ac:dyDescent="0.2">
      <c r="A53" s="18"/>
      <c r="B53" s="210"/>
      <c r="C53" s="27">
        <v>214</v>
      </c>
      <c r="D53" s="25" t="s">
        <v>126</v>
      </c>
      <c r="E53" s="168"/>
      <c r="F53" s="168"/>
      <c r="G53" s="29"/>
      <c r="H53" s="170">
        <v>0</v>
      </c>
      <c r="I53" s="22">
        <f t="shared" si="10"/>
        <v>0</v>
      </c>
      <c r="J53" s="22">
        <f t="shared" si="11"/>
        <v>0</v>
      </c>
      <c r="K53" s="22">
        <f t="shared" si="12"/>
        <v>0</v>
      </c>
      <c r="L53" s="22">
        <f t="shared" si="13"/>
        <v>0</v>
      </c>
      <c r="M53" s="22">
        <f t="shared" si="14"/>
        <v>0</v>
      </c>
      <c r="AZ53" s="23"/>
      <c r="BA53" s="23"/>
      <c r="BB53" s="23"/>
    </row>
    <row r="54" spans="1:54" ht="15.75" customHeight="1" x14ac:dyDescent="0.2">
      <c r="A54" s="18"/>
      <c r="B54" s="210"/>
      <c r="C54" s="27">
        <v>981</v>
      </c>
      <c r="D54" s="25" t="s">
        <v>132</v>
      </c>
      <c r="E54" s="168"/>
      <c r="F54" s="168"/>
      <c r="G54" s="29"/>
      <c r="H54" s="170">
        <v>0</v>
      </c>
      <c r="I54" s="22">
        <f t="shared" si="10"/>
        <v>0</v>
      </c>
      <c r="J54" s="22">
        <f t="shared" si="11"/>
        <v>0</v>
      </c>
      <c r="K54" s="22">
        <f t="shared" si="12"/>
        <v>0</v>
      </c>
      <c r="L54" s="22">
        <f t="shared" si="13"/>
        <v>0</v>
      </c>
      <c r="M54" s="22">
        <f t="shared" si="14"/>
        <v>0</v>
      </c>
      <c r="AZ54" s="23"/>
      <c r="BA54" s="23"/>
      <c r="BB54" s="23"/>
    </row>
    <row r="55" spans="1:54" ht="15.75" customHeight="1" x14ac:dyDescent="0.2">
      <c r="A55" s="18"/>
      <c r="B55" s="210"/>
      <c r="C55" s="27">
        <v>239</v>
      </c>
      <c r="D55" s="25" t="s">
        <v>127</v>
      </c>
      <c r="E55" s="168"/>
      <c r="F55" s="168"/>
      <c r="G55" s="29"/>
      <c r="H55" s="170">
        <v>0</v>
      </c>
      <c r="I55" s="22">
        <f t="shared" si="10"/>
        <v>0</v>
      </c>
      <c r="J55" s="22">
        <f t="shared" si="11"/>
        <v>0</v>
      </c>
      <c r="K55" s="22">
        <f t="shared" si="12"/>
        <v>0</v>
      </c>
      <c r="L55" s="22">
        <f t="shared" si="13"/>
        <v>0</v>
      </c>
      <c r="M55" s="22">
        <f t="shared" si="14"/>
        <v>0</v>
      </c>
      <c r="AZ55" s="23" t="e">
        <f>SUM(1000/#REF!)</f>
        <v>#REF!</v>
      </c>
      <c r="BA55" s="23" t="e">
        <f>SUM(3000/#REF!)</f>
        <v>#REF!</v>
      </c>
      <c r="BB55" s="23" t="e">
        <f>SUM(10000/#REF!)</f>
        <v>#REF!</v>
      </c>
    </row>
    <row r="56" spans="1:54" ht="15.75" customHeight="1" x14ac:dyDescent="0.2">
      <c r="A56" s="18"/>
      <c r="B56" s="210"/>
      <c r="C56" s="27">
        <v>980</v>
      </c>
      <c r="D56" s="25" t="s">
        <v>118</v>
      </c>
      <c r="E56" s="168"/>
      <c r="F56" s="168"/>
      <c r="G56" s="29"/>
      <c r="H56" s="171">
        <v>0</v>
      </c>
      <c r="I56" s="22">
        <f t="shared" si="10"/>
        <v>0</v>
      </c>
      <c r="J56" s="22">
        <f t="shared" si="11"/>
        <v>0</v>
      </c>
      <c r="K56" s="22">
        <f t="shared" si="12"/>
        <v>0</v>
      </c>
      <c r="L56" s="22">
        <f t="shared" si="13"/>
        <v>0</v>
      </c>
      <c r="M56" s="22">
        <f t="shared" si="14"/>
        <v>0</v>
      </c>
      <c r="AZ56" s="23" t="e">
        <f>SUM(1000/#REF!)</f>
        <v>#REF!</v>
      </c>
      <c r="BA56" s="23" t="e">
        <f>SUM(3000/#REF!)</f>
        <v>#REF!</v>
      </c>
      <c r="BB56" s="23" t="e">
        <f>SUM(10000/#REF!)</f>
        <v>#REF!</v>
      </c>
    </row>
    <row r="57" spans="1:54" ht="15.75" customHeight="1" x14ac:dyDescent="0.2">
      <c r="A57" s="18"/>
      <c r="B57" s="210"/>
      <c r="C57" s="27">
        <v>990</v>
      </c>
      <c r="D57" s="25" t="s">
        <v>118</v>
      </c>
      <c r="E57" s="168"/>
      <c r="F57" s="168"/>
      <c r="G57" s="29"/>
      <c r="H57" s="171">
        <v>0</v>
      </c>
      <c r="I57" s="22">
        <f t="shared" si="10"/>
        <v>0</v>
      </c>
      <c r="J57" s="22">
        <f t="shared" si="11"/>
        <v>0</v>
      </c>
      <c r="K57" s="22">
        <f t="shared" si="12"/>
        <v>0</v>
      </c>
      <c r="L57" s="22">
        <f t="shared" si="13"/>
        <v>0</v>
      </c>
      <c r="M57" s="22">
        <f t="shared" si="14"/>
        <v>0</v>
      </c>
      <c r="AZ57" s="23" t="e">
        <f>SUM(1000/#REF!)</f>
        <v>#REF!</v>
      </c>
      <c r="BA57" s="23" t="e">
        <f>SUM(3000/#REF!)</f>
        <v>#REF!</v>
      </c>
      <c r="BB57" s="23" t="e">
        <f>SUM(10000/#REF!)</f>
        <v>#REF!</v>
      </c>
    </row>
    <row r="58" spans="1:54" ht="15.75" customHeight="1" x14ac:dyDescent="0.2">
      <c r="A58" s="18"/>
      <c r="B58" s="210"/>
      <c r="C58" s="27">
        <v>991</v>
      </c>
      <c r="D58" s="25" t="s">
        <v>118</v>
      </c>
      <c r="E58" s="168"/>
      <c r="F58" s="168"/>
      <c r="G58" s="29"/>
      <c r="H58" s="171">
        <v>0</v>
      </c>
      <c r="I58" s="22">
        <f t="shared" si="10"/>
        <v>0</v>
      </c>
      <c r="J58" s="22">
        <f t="shared" si="11"/>
        <v>0</v>
      </c>
      <c r="K58" s="22">
        <f t="shared" si="12"/>
        <v>0</v>
      </c>
      <c r="L58" s="22">
        <f t="shared" si="13"/>
        <v>0</v>
      </c>
      <c r="M58" s="22">
        <f t="shared" si="14"/>
        <v>0</v>
      </c>
      <c r="AZ58" s="23" t="e">
        <f>SUM(1000/#REF!)</f>
        <v>#REF!</v>
      </c>
      <c r="BA58" s="23" t="e">
        <f>SUM(3000/#REF!)</f>
        <v>#REF!</v>
      </c>
      <c r="BB58" s="23" t="e">
        <f>SUM(10000/#REF!)</f>
        <v>#REF!</v>
      </c>
    </row>
    <row r="59" spans="1:54" ht="15.75" customHeight="1" x14ac:dyDescent="0.2">
      <c r="A59" s="18"/>
      <c r="B59" s="210"/>
      <c r="C59" s="27">
        <v>114</v>
      </c>
      <c r="D59" s="25" t="s">
        <v>128</v>
      </c>
      <c r="E59" s="168" t="s">
        <v>401</v>
      </c>
      <c r="F59" s="168" t="s">
        <v>8</v>
      </c>
      <c r="G59" s="29"/>
      <c r="H59" s="171">
        <v>0</v>
      </c>
      <c r="I59" s="22">
        <f t="shared" si="10"/>
        <v>0</v>
      </c>
      <c r="J59" s="22">
        <f t="shared" si="11"/>
        <v>0</v>
      </c>
      <c r="K59" s="22">
        <f t="shared" si="12"/>
        <v>0</v>
      </c>
      <c r="L59" s="22">
        <f t="shared" si="13"/>
        <v>0</v>
      </c>
      <c r="M59" s="22">
        <f t="shared" si="14"/>
        <v>0</v>
      </c>
      <c r="AZ59" s="23" t="e">
        <f>SUM(1000/#REF!)</f>
        <v>#REF!</v>
      </c>
      <c r="BA59" s="23" t="e">
        <f>SUM(3000/#REF!)</f>
        <v>#REF!</v>
      </c>
      <c r="BB59" s="23" t="e">
        <f>SUM(10000/#REF!)</f>
        <v>#REF!</v>
      </c>
    </row>
    <row r="60" spans="1:54" ht="15.75" customHeight="1" x14ac:dyDescent="0.2">
      <c r="A60" s="18"/>
      <c r="B60" s="210"/>
      <c r="C60" s="27">
        <v>186</v>
      </c>
      <c r="D60" s="25" t="s">
        <v>120</v>
      </c>
      <c r="E60" s="168" t="s">
        <v>430</v>
      </c>
      <c r="F60" s="168" t="s">
        <v>8</v>
      </c>
      <c r="G60" s="29"/>
      <c r="H60" s="171">
        <v>0</v>
      </c>
      <c r="I60" s="22">
        <f t="shared" si="10"/>
        <v>0</v>
      </c>
      <c r="J60" s="22">
        <f t="shared" si="11"/>
        <v>0</v>
      </c>
      <c r="K60" s="22">
        <f t="shared" si="12"/>
        <v>0</v>
      </c>
      <c r="L60" s="22">
        <f t="shared" si="13"/>
        <v>0</v>
      </c>
      <c r="M60" s="22">
        <f t="shared" si="14"/>
        <v>0</v>
      </c>
      <c r="AZ60" s="23" t="e">
        <f>SUM(1000/#REF!)</f>
        <v>#REF!</v>
      </c>
      <c r="BA60" s="23"/>
      <c r="BB60" s="23" t="e">
        <f>SUM(10000/#REF!)</f>
        <v>#REF!</v>
      </c>
    </row>
    <row r="61" spans="1:54" ht="15.75" customHeight="1" x14ac:dyDescent="0.2">
      <c r="A61" s="18"/>
      <c r="B61" s="210"/>
      <c r="C61" s="27">
        <v>190</v>
      </c>
      <c r="D61" s="25" t="s">
        <v>158</v>
      </c>
      <c r="E61" s="168" t="s">
        <v>160</v>
      </c>
      <c r="F61" s="168" t="s">
        <v>8</v>
      </c>
      <c r="G61" s="29"/>
      <c r="H61" s="171">
        <v>0</v>
      </c>
      <c r="I61" s="22">
        <f t="shared" si="10"/>
        <v>0</v>
      </c>
      <c r="J61" s="22">
        <f t="shared" si="11"/>
        <v>0</v>
      </c>
      <c r="K61" s="22">
        <f t="shared" si="12"/>
        <v>0</v>
      </c>
      <c r="L61" s="22">
        <f t="shared" si="13"/>
        <v>0</v>
      </c>
      <c r="M61" s="22">
        <f t="shared" si="14"/>
        <v>0</v>
      </c>
      <c r="AZ61" s="23" t="e">
        <f>SUM(1000/#REF!)</f>
        <v>#REF!</v>
      </c>
      <c r="BA61" s="23"/>
      <c r="BB61" s="23" t="e">
        <f>SUM(10000/#REF!)</f>
        <v>#REF!</v>
      </c>
    </row>
    <row r="62" spans="1:54" ht="15.75" customHeight="1" x14ac:dyDescent="0.2">
      <c r="A62" s="18"/>
      <c r="B62" s="210"/>
      <c r="C62" s="27">
        <v>218</v>
      </c>
      <c r="D62" s="25" t="s">
        <v>120</v>
      </c>
      <c r="E62" s="168"/>
      <c r="F62" s="168"/>
      <c r="G62" s="29"/>
      <c r="H62" s="170">
        <v>13.46</v>
      </c>
      <c r="I62" s="22">
        <f t="shared" si="10"/>
        <v>12.975440000000001</v>
      </c>
      <c r="J62" s="22">
        <f t="shared" si="11"/>
        <v>12.598560000000001</v>
      </c>
      <c r="K62" s="22">
        <f t="shared" si="12"/>
        <v>12.315900000000001</v>
      </c>
      <c r="L62" s="22">
        <f t="shared" si="13"/>
        <v>11.9794</v>
      </c>
      <c r="M62" s="22">
        <f t="shared" si="14"/>
        <v>11.844800000000001</v>
      </c>
      <c r="AZ62" s="23"/>
      <c r="BA62" s="23"/>
      <c r="BB62" s="23"/>
    </row>
    <row r="63" spans="1:54" ht="15.75" customHeight="1" x14ac:dyDescent="0.2">
      <c r="A63" s="18"/>
      <c r="B63" s="210"/>
      <c r="C63" s="27">
        <v>2181</v>
      </c>
      <c r="D63" s="25" t="s">
        <v>120</v>
      </c>
      <c r="E63" s="168"/>
      <c r="F63" s="168"/>
      <c r="G63" s="29"/>
      <c r="H63" s="170">
        <v>13.3</v>
      </c>
      <c r="I63" s="22">
        <f t="shared" si="10"/>
        <v>12.821200000000001</v>
      </c>
      <c r="J63" s="22">
        <f t="shared" si="11"/>
        <v>12.4488</v>
      </c>
      <c r="K63" s="22">
        <f t="shared" si="12"/>
        <v>12.169500000000001</v>
      </c>
      <c r="L63" s="22">
        <f t="shared" si="13"/>
        <v>11.837</v>
      </c>
      <c r="M63" s="22">
        <f t="shared" si="14"/>
        <v>11.704000000000001</v>
      </c>
      <c r="AZ63" s="23" t="e">
        <f>SUM(1000/#REF!)</f>
        <v>#REF!</v>
      </c>
      <c r="BA63" s="23"/>
      <c r="BB63" s="23" t="e">
        <f>SUM(10000/#REF!)</f>
        <v>#REF!</v>
      </c>
    </row>
    <row r="64" spans="1:54" ht="15.75" customHeight="1" x14ac:dyDescent="0.2">
      <c r="A64" s="18"/>
      <c r="B64" s="210"/>
      <c r="C64" s="27">
        <v>223</v>
      </c>
      <c r="D64" s="25" t="s">
        <v>158</v>
      </c>
      <c r="E64" s="168"/>
      <c r="F64" s="168"/>
      <c r="G64" s="29"/>
      <c r="H64" s="170">
        <v>0</v>
      </c>
      <c r="I64" s="22">
        <f t="shared" si="10"/>
        <v>0</v>
      </c>
      <c r="J64" s="22">
        <f t="shared" si="11"/>
        <v>0</v>
      </c>
      <c r="K64" s="22">
        <f t="shared" si="12"/>
        <v>0</v>
      </c>
      <c r="L64" s="22">
        <f t="shared" si="13"/>
        <v>0</v>
      </c>
      <c r="M64" s="22">
        <f t="shared" si="14"/>
        <v>0</v>
      </c>
      <c r="AZ64" s="23" t="e">
        <f>SUM(1000/#REF!)</f>
        <v>#REF!</v>
      </c>
      <c r="BA64" s="23" t="e">
        <f>SUM(3000/#REF!)</f>
        <v>#REF!</v>
      </c>
      <c r="BB64" s="23" t="e">
        <f>SUM(10000/#REF!)</f>
        <v>#REF!</v>
      </c>
    </row>
    <row r="65" spans="1:54" ht="15.75" customHeight="1" x14ac:dyDescent="0.2">
      <c r="A65" s="18"/>
      <c r="B65" s="210"/>
      <c r="C65" s="27">
        <v>861</v>
      </c>
      <c r="D65" s="25" t="s">
        <v>424</v>
      </c>
      <c r="E65" s="168"/>
      <c r="F65" s="168"/>
      <c r="G65" s="29"/>
      <c r="H65" s="170">
        <v>0</v>
      </c>
      <c r="I65" s="22">
        <f t="shared" si="10"/>
        <v>0</v>
      </c>
      <c r="J65" s="22">
        <f t="shared" si="11"/>
        <v>0</v>
      </c>
      <c r="K65" s="22">
        <f t="shared" si="12"/>
        <v>0</v>
      </c>
      <c r="L65" s="22">
        <f t="shared" si="13"/>
        <v>0</v>
      </c>
      <c r="M65" s="22">
        <f t="shared" si="14"/>
        <v>0</v>
      </c>
      <c r="AZ65" s="23" t="e">
        <f>SUM(1000/#REF!)</f>
        <v>#REF!</v>
      </c>
      <c r="BA65" s="23" t="e">
        <f>SUM(3000/#REF!)</f>
        <v>#REF!</v>
      </c>
      <c r="BB65" s="23" t="e">
        <f>SUM(10000/#REF!)</f>
        <v>#REF!</v>
      </c>
    </row>
    <row r="66" spans="1:54" ht="13.5" customHeight="1" x14ac:dyDescent="0.2">
      <c r="A66" s="18"/>
      <c r="B66" s="210"/>
      <c r="C66" s="27">
        <v>862</v>
      </c>
      <c r="D66" s="25" t="s">
        <v>419</v>
      </c>
      <c r="E66" s="168"/>
      <c r="F66" s="168"/>
      <c r="G66" s="29"/>
      <c r="H66" s="170">
        <v>0</v>
      </c>
      <c r="I66" s="22">
        <f t="shared" si="10"/>
        <v>0</v>
      </c>
      <c r="J66" s="22">
        <f t="shared" si="11"/>
        <v>0</v>
      </c>
      <c r="K66" s="22">
        <f t="shared" si="12"/>
        <v>0</v>
      </c>
      <c r="L66" s="22">
        <f t="shared" si="13"/>
        <v>0</v>
      </c>
      <c r="M66" s="22">
        <f t="shared" si="14"/>
        <v>0</v>
      </c>
      <c r="AZ66" s="23" t="e">
        <f>SUM(1000/#REF!)</f>
        <v>#REF!</v>
      </c>
      <c r="BA66" s="23" t="e">
        <f>SUM(3000/#REF!)</f>
        <v>#REF!</v>
      </c>
      <c r="BB66" s="23" t="e">
        <f>SUM(10000/#REF!)</f>
        <v>#REF!</v>
      </c>
    </row>
    <row r="67" spans="1:54" ht="18" customHeight="1" x14ac:dyDescent="0.2">
      <c r="A67" s="18"/>
      <c r="B67" s="210"/>
      <c r="C67" s="27">
        <v>863</v>
      </c>
      <c r="D67" s="25" t="s">
        <v>420</v>
      </c>
      <c r="E67" s="168"/>
      <c r="F67" s="168"/>
      <c r="G67" s="29"/>
      <c r="H67" s="170">
        <v>0</v>
      </c>
      <c r="I67" s="22">
        <f t="shared" si="10"/>
        <v>0</v>
      </c>
      <c r="J67" s="22">
        <f t="shared" si="11"/>
        <v>0</v>
      </c>
      <c r="K67" s="22">
        <f t="shared" si="12"/>
        <v>0</v>
      </c>
      <c r="L67" s="22">
        <f t="shared" si="13"/>
        <v>0</v>
      </c>
      <c r="M67" s="22">
        <f t="shared" si="14"/>
        <v>0</v>
      </c>
      <c r="AZ67" s="23" t="e">
        <f>SUM(1000/#REF!)</f>
        <v>#REF!</v>
      </c>
      <c r="BA67" s="23" t="e">
        <f>SUM(3000/#REF!)</f>
        <v>#REF!</v>
      </c>
      <c r="BB67" s="23" t="e">
        <f>SUM(10000/#REF!)</f>
        <v>#REF!</v>
      </c>
    </row>
    <row r="68" spans="1:54" ht="18" customHeight="1" x14ac:dyDescent="0.2">
      <c r="A68" s="18"/>
      <c r="B68" s="210"/>
      <c r="C68" s="172" t="s">
        <v>10</v>
      </c>
      <c r="D68" s="25" t="s">
        <v>421</v>
      </c>
      <c r="E68" s="168" t="s">
        <v>439</v>
      </c>
      <c r="F68" s="168" t="s">
        <v>11</v>
      </c>
      <c r="G68" s="29">
        <v>0.157</v>
      </c>
      <c r="H68" s="170">
        <f t="shared" ref="H68:H76" si="15">SUM(G68*$M$2)</f>
        <v>6.5940000000000003</v>
      </c>
      <c r="I68" s="22">
        <f t="shared" si="10"/>
        <v>6.3566160000000007</v>
      </c>
      <c r="J68" s="22">
        <f t="shared" si="11"/>
        <v>6.1719840000000001</v>
      </c>
      <c r="K68" s="22">
        <f t="shared" si="12"/>
        <v>6.0335100000000006</v>
      </c>
      <c r="L68" s="22">
        <f t="shared" si="13"/>
        <v>5.8686600000000002</v>
      </c>
      <c r="M68" s="22">
        <f t="shared" si="14"/>
        <v>5.8027200000000008</v>
      </c>
      <c r="AZ68" s="23" t="e">
        <f>SUM(1000/#REF!)</f>
        <v>#REF!</v>
      </c>
      <c r="BA68" s="23" t="e">
        <f>SUM(3000/#REF!)</f>
        <v>#REF!</v>
      </c>
      <c r="BB68" s="23" t="e">
        <f>SUM(10000/#REF!)</f>
        <v>#REF!</v>
      </c>
    </row>
    <row r="69" spans="1:54" ht="18" customHeight="1" x14ac:dyDescent="0.2">
      <c r="A69" s="18"/>
      <c r="B69" s="210"/>
      <c r="C69" s="172" t="s">
        <v>12</v>
      </c>
      <c r="D69" s="25" t="s">
        <v>424</v>
      </c>
      <c r="E69" s="168" t="s">
        <v>430</v>
      </c>
      <c r="F69" s="168" t="s">
        <v>11</v>
      </c>
      <c r="G69" s="29">
        <v>0.157</v>
      </c>
      <c r="H69" s="170">
        <f t="shared" si="15"/>
        <v>6.5940000000000003</v>
      </c>
      <c r="I69" s="22">
        <f t="shared" si="10"/>
        <v>6.3566160000000007</v>
      </c>
      <c r="J69" s="22">
        <f t="shared" si="11"/>
        <v>6.1719840000000001</v>
      </c>
      <c r="K69" s="22">
        <f t="shared" si="12"/>
        <v>6.0335100000000006</v>
      </c>
      <c r="L69" s="22">
        <f t="shared" si="13"/>
        <v>5.8686600000000002</v>
      </c>
      <c r="M69" s="22">
        <f t="shared" si="14"/>
        <v>5.8027200000000008</v>
      </c>
      <c r="AZ69" s="23"/>
      <c r="BA69" s="23"/>
      <c r="BB69" s="23"/>
    </row>
    <row r="70" spans="1:54" ht="18" customHeight="1" x14ac:dyDescent="0.2">
      <c r="A70" s="18"/>
      <c r="B70" s="210"/>
      <c r="C70" s="173" t="s">
        <v>13</v>
      </c>
      <c r="D70" s="25" t="s">
        <v>419</v>
      </c>
      <c r="E70" s="168" t="s">
        <v>406</v>
      </c>
      <c r="F70" s="168" t="s">
        <v>11</v>
      </c>
      <c r="G70" s="29">
        <v>0.157</v>
      </c>
      <c r="H70" s="170">
        <f t="shared" si="15"/>
        <v>6.5940000000000003</v>
      </c>
      <c r="I70" s="22">
        <f t="shared" si="10"/>
        <v>6.3566160000000007</v>
      </c>
      <c r="J70" s="22">
        <f t="shared" si="11"/>
        <v>6.1719840000000001</v>
      </c>
      <c r="K70" s="22">
        <f t="shared" si="12"/>
        <v>6.0335100000000006</v>
      </c>
      <c r="L70" s="22">
        <f t="shared" si="13"/>
        <v>5.8686600000000002</v>
      </c>
      <c r="M70" s="22">
        <f t="shared" si="14"/>
        <v>5.8027200000000008</v>
      </c>
      <c r="AZ70" s="23"/>
      <c r="BA70" s="23"/>
      <c r="BB70" s="23"/>
    </row>
    <row r="71" spans="1:54" ht="18" customHeight="1" x14ac:dyDescent="0.2">
      <c r="A71" s="18"/>
      <c r="B71" s="210"/>
      <c r="C71" s="173" t="s">
        <v>14</v>
      </c>
      <c r="D71" s="25" t="s">
        <v>422</v>
      </c>
      <c r="E71" s="168" t="s">
        <v>429</v>
      </c>
      <c r="F71" s="168"/>
      <c r="G71" s="29"/>
      <c r="H71" s="170">
        <f t="shared" si="15"/>
        <v>0</v>
      </c>
      <c r="I71" s="22">
        <f t="shared" si="10"/>
        <v>0</v>
      </c>
      <c r="J71" s="22">
        <f t="shared" si="11"/>
        <v>0</v>
      </c>
      <c r="K71" s="22">
        <f t="shared" si="12"/>
        <v>0</v>
      </c>
      <c r="L71" s="22">
        <f t="shared" si="13"/>
        <v>0</v>
      </c>
      <c r="M71" s="22">
        <f t="shared" si="14"/>
        <v>0</v>
      </c>
      <c r="AZ71" s="23"/>
      <c r="BA71" s="23"/>
      <c r="BB71" s="23"/>
    </row>
    <row r="72" spans="1:54" ht="18" customHeight="1" x14ac:dyDescent="0.2">
      <c r="A72" s="18"/>
      <c r="B72" s="210"/>
      <c r="C72" s="173" t="s">
        <v>15</v>
      </c>
      <c r="D72" s="25" t="s">
        <v>423</v>
      </c>
      <c r="E72" s="168" t="s">
        <v>442</v>
      </c>
      <c r="F72" s="168"/>
      <c r="G72" s="29">
        <v>0</v>
      </c>
      <c r="H72" s="170">
        <f t="shared" si="15"/>
        <v>0</v>
      </c>
      <c r="I72" s="22">
        <f t="shared" si="10"/>
        <v>0</v>
      </c>
      <c r="J72" s="22">
        <f t="shared" si="11"/>
        <v>0</v>
      </c>
      <c r="K72" s="22">
        <f t="shared" si="12"/>
        <v>0</v>
      </c>
      <c r="L72" s="22">
        <f t="shared" si="13"/>
        <v>0</v>
      </c>
      <c r="M72" s="22">
        <f t="shared" si="14"/>
        <v>0</v>
      </c>
      <c r="AZ72" s="23" t="e">
        <f>SUM(1000/#REF!)</f>
        <v>#REF!</v>
      </c>
      <c r="BA72" s="23" t="e">
        <f>SUM(3000/#REF!)</f>
        <v>#REF!</v>
      </c>
      <c r="BB72" s="23" t="e">
        <f>SUM(10000/#REF!)</f>
        <v>#REF!</v>
      </c>
    </row>
    <row r="73" spans="1:54" ht="18" customHeight="1" x14ac:dyDescent="0.2">
      <c r="A73" s="18"/>
      <c r="B73" s="210" t="s">
        <v>469</v>
      </c>
      <c r="C73" s="84">
        <v>20</v>
      </c>
      <c r="D73" s="25" t="s">
        <v>163</v>
      </c>
      <c r="E73" s="44" t="s">
        <v>16</v>
      </c>
      <c r="F73" s="168" t="s">
        <v>1</v>
      </c>
      <c r="G73" s="29">
        <v>0.17</v>
      </c>
      <c r="H73" s="170">
        <f t="shared" si="15"/>
        <v>7.1400000000000006</v>
      </c>
      <c r="I73" s="22">
        <f t="shared" si="10"/>
        <v>6.8829600000000006</v>
      </c>
      <c r="J73" s="22">
        <f t="shared" si="11"/>
        <v>6.6830400000000001</v>
      </c>
      <c r="K73" s="22">
        <f t="shared" si="12"/>
        <v>6.5331000000000001</v>
      </c>
      <c r="L73" s="22">
        <f t="shared" si="13"/>
        <v>6.3546000000000005</v>
      </c>
      <c r="M73" s="22">
        <f t="shared" si="14"/>
        <v>6.2832000000000008</v>
      </c>
      <c r="AZ73" s="23" t="e">
        <f>SUM(1000/#REF!)</f>
        <v>#REF!</v>
      </c>
      <c r="BA73" s="23" t="e">
        <f>SUM(3000/#REF!)</f>
        <v>#REF!</v>
      </c>
      <c r="BB73" s="23" t="e">
        <f>SUM(10000/#REF!)</f>
        <v>#REF!</v>
      </c>
    </row>
    <row r="74" spans="1:54" ht="18" customHeight="1" x14ac:dyDescent="0.2">
      <c r="A74" s="18"/>
      <c r="B74" s="210"/>
      <c r="C74" s="31">
        <v>95</v>
      </c>
      <c r="D74" s="25" t="s">
        <v>163</v>
      </c>
      <c r="E74" s="168" t="s">
        <v>428</v>
      </c>
      <c r="F74" s="168" t="s">
        <v>1</v>
      </c>
      <c r="G74" s="29">
        <v>0</v>
      </c>
      <c r="H74" s="170">
        <f t="shared" si="15"/>
        <v>0</v>
      </c>
      <c r="I74" s="22">
        <f t="shared" si="10"/>
        <v>0</v>
      </c>
      <c r="J74" s="22">
        <f t="shared" si="11"/>
        <v>0</v>
      </c>
      <c r="K74" s="22">
        <f t="shared" si="12"/>
        <v>0</v>
      </c>
      <c r="L74" s="22">
        <f t="shared" si="13"/>
        <v>0</v>
      </c>
      <c r="M74" s="22">
        <f t="shared" si="14"/>
        <v>0</v>
      </c>
      <c r="AZ74" s="23" t="e">
        <f>SUM(1000/#REF!)</f>
        <v>#REF!</v>
      </c>
      <c r="BA74" s="23" t="e">
        <f>SUM(3000/#REF!)</f>
        <v>#REF!</v>
      </c>
      <c r="BB74" s="23" t="e">
        <f>SUM(10000/#REF!)</f>
        <v>#REF!</v>
      </c>
    </row>
    <row r="75" spans="1:54" ht="18" customHeight="1" x14ac:dyDescent="0.2">
      <c r="A75" s="18"/>
      <c r="B75" s="210"/>
      <c r="C75" s="27">
        <v>81</v>
      </c>
      <c r="D75" s="25" t="s">
        <v>164</v>
      </c>
      <c r="E75" s="168" t="s">
        <v>440</v>
      </c>
      <c r="F75" s="168" t="s">
        <v>1</v>
      </c>
      <c r="G75" s="29">
        <v>0</v>
      </c>
      <c r="H75" s="170">
        <f t="shared" si="15"/>
        <v>0</v>
      </c>
      <c r="I75" s="22">
        <f t="shared" si="10"/>
        <v>0</v>
      </c>
      <c r="J75" s="22">
        <f t="shared" si="11"/>
        <v>0</v>
      </c>
      <c r="K75" s="22">
        <f t="shared" si="12"/>
        <v>0</v>
      </c>
      <c r="L75" s="22">
        <f t="shared" si="13"/>
        <v>0</v>
      </c>
      <c r="M75" s="22">
        <f t="shared" si="14"/>
        <v>0</v>
      </c>
      <c r="AZ75" s="23"/>
      <c r="BA75" s="23"/>
      <c r="BB75" s="23"/>
    </row>
    <row r="76" spans="1:54" ht="18" customHeight="1" x14ac:dyDescent="0.2">
      <c r="A76" s="18"/>
      <c r="B76" s="210"/>
      <c r="C76" s="27">
        <v>8102</v>
      </c>
      <c r="D76" s="25" t="s">
        <v>164</v>
      </c>
      <c r="E76" s="168" t="s">
        <v>430</v>
      </c>
      <c r="F76" s="168"/>
      <c r="G76" s="29">
        <v>0</v>
      </c>
      <c r="H76" s="170">
        <f t="shared" si="15"/>
        <v>0</v>
      </c>
      <c r="I76" s="22">
        <f t="shared" si="10"/>
        <v>0</v>
      </c>
      <c r="J76" s="22">
        <f t="shared" si="11"/>
        <v>0</v>
      </c>
      <c r="K76" s="22">
        <f t="shared" si="12"/>
        <v>0</v>
      </c>
      <c r="L76" s="22">
        <f t="shared" si="13"/>
        <v>0</v>
      </c>
      <c r="M76" s="22">
        <f t="shared" si="14"/>
        <v>0</v>
      </c>
      <c r="AZ76" s="23" t="e">
        <f>SUM(1000/#REF!)</f>
        <v>#REF!</v>
      </c>
      <c r="BA76" s="23" t="e">
        <f>SUM(3000/#REF!)</f>
        <v>#REF!</v>
      </c>
      <c r="BB76" s="23" t="e">
        <f>SUM(10000/#REF!)</f>
        <v>#REF!</v>
      </c>
    </row>
    <row r="77" spans="1:54" ht="31.5" customHeight="1" x14ac:dyDescent="0.2">
      <c r="A77" s="18"/>
      <c r="B77" s="210"/>
      <c r="C77" s="84">
        <v>81018</v>
      </c>
      <c r="D77" s="25" t="s">
        <v>165</v>
      </c>
      <c r="E77" s="168"/>
      <c r="F77" s="168"/>
      <c r="G77" s="29"/>
      <c r="H77" s="170">
        <v>12.77</v>
      </c>
      <c r="I77" s="22">
        <f t="shared" si="10"/>
        <v>12.310279999999999</v>
      </c>
      <c r="J77" s="22">
        <f t="shared" si="11"/>
        <v>11.952719999999999</v>
      </c>
      <c r="K77" s="22">
        <f t="shared" si="12"/>
        <v>11.68455</v>
      </c>
      <c r="L77" s="22">
        <f t="shared" si="13"/>
        <v>11.3653</v>
      </c>
      <c r="M77" s="22">
        <f t="shared" si="14"/>
        <v>11.2376</v>
      </c>
      <c r="AZ77" s="23" t="e">
        <f>SUM(1000/#REF!)</f>
        <v>#REF!</v>
      </c>
      <c r="BA77" s="23" t="e">
        <f>SUM(3000/#REF!)</f>
        <v>#REF!</v>
      </c>
      <c r="BB77" s="23" t="e">
        <f>SUM(10000/#REF!)</f>
        <v>#REF!</v>
      </c>
    </row>
    <row r="78" spans="1:54" ht="27" customHeight="1" x14ac:dyDescent="0.2">
      <c r="A78" s="18"/>
      <c r="B78" s="210"/>
      <c r="C78" s="84">
        <v>810110</v>
      </c>
      <c r="D78" s="25" t="s">
        <v>166</v>
      </c>
      <c r="E78" s="168"/>
      <c r="F78" s="168"/>
      <c r="G78" s="29"/>
      <c r="H78" s="170">
        <v>12.77</v>
      </c>
      <c r="I78" s="22">
        <f t="shared" si="10"/>
        <v>12.310279999999999</v>
      </c>
      <c r="J78" s="22">
        <f t="shared" si="11"/>
        <v>11.952719999999999</v>
      </c>
      <c r="K78" s="22">
        <f t="shared" si="12"/>
        <v>11.68455</v>
      </c>
      <c r="L78" s="22">
        <f t="shared" si="13"/>
        <v>11.3653</v>
      </c>
      <c r="M78" s="22">
        <f t="shared" si="14"/>
        <v>11.2376</v>
      </c>
      <c r="AZ78" s="23" t="e">
        <f>SUM(1000/#REF!)</f>
        <v>#REF!</v>
      </c>
      <c r="BA78" s="23" t="e">
        <f>SUM(3000/#REF!)</f>
        <v>#REF!</v>
      </c>
      <c r="BB78" s="23" t="e">
        <f>SUM(10000/#REF!)</f>
        <v>#REF!</v>
      </c>
    </row>
    <row r="79" spans="1:54" ht="30" x14ac:dyDescent="0.2">
      <c r="A79" s="18"/>
      <c r="B79" s="210"/>
      <c r="C79" s="27">
        <v>230</v>
      </c>
      <c r="D79" s="25" t="s">
        <v>417</v>
      </c>
      <c r="E79" s="168"/>
      <c r="F79" s="168"/>
      <c r="G79" s="29"/>
      <c r="H79" s="170">
        <v>0</v>
      </c>
      <c r="I79" s="22">
        <f t="shared" si="10"/>
        <v>0</v>
      </c>
      <c r="J79" s="22">
        <f t="shared" si="11"/>
        <v>0</v>
      </c>
      <c r="K79" s="22">
        <f t="shared" si="12"/>
        <v>0</v>
      </c>
      <c r="L79" s="22">
        <f t="shared" si="13"/>
        <v>0</v>
      </c>
      <c r="M79" s="22">
        <f t="shared" si="14"/>
        <v>0</v>
      </c>
      <c r="AZ79" s="23"/>
      <c r="BA79" s="23"/>
      <c r="BB79" s="23"/>
    </row>
    <row r="80" spans="1:54" ht="30" x14ac:dyDescent="0.2">
      <c r="A80" s="18"/>
      <c r="B80" s="210"/>
      <c r="C80" s="27">
        <v>219</v>
      </c>
      <c r="D80" s="25" t="s">
        <v>417</v>
      </c>
      <c r="E80" s="168"/>
      <c r="F80" s="168"/>
      <c r="G80" s="29"/>
      <c r="H80" s="170">
        <v>0</v>
      </c>
      <c r="I80" s="22">
        <f t="shared" si="10"/>
        <v>0</v>
      </c>
      <c r="J80" s="22">
        <f t="shared" si="11"/>
        <v>0</v>
      </c>
      <c r="K80" s="22">
        <f t="shared" si="12"/>
        <v>0</v>
      </c>
      <c r="L80" s="22">
        <f t="shared" si="13"/>
        <v>0</v>
      </c>
      <c r="M80" s="22">
        <f t="shared" si="14"/>
        <v>0</v>
      </c>
      <c r="AZ80" s="23"/>
      <c r="BA80" s="23"/>
      <c r="BB80" s="23"/>
    </row>
    <row r="81" spans="1:54" ht="30" x14ac:dyDescent="0.2">
      <c r="A81" s="18"/>
      <c r="B81" s="210"/>
      <c r="C81" s="27">
        <v>215</v>
      </c>
      <c r="D81" s="25" t="s">
        <v>164</v>
      </c>
      <c r="E81" s="168"/>
      <c r="F81" s="168"/>
      <c r="G81" s="29">
        <v>0.28000000000000003</v>
      </c>
      <c r="H81" s="170">
        <f t="shared" ref="H81:H86" si="16">SUM(G81*$M$2)</f>
        <v>11.760000000000002</v>
      </c>
      <c r="I81" s="22">
        <f t="shared" si="10"/>
        <v>11.336640000000001</v>
      </c>
      <c r="J81" s="22">
        <f t="shared" si="11"/>
        <v>11.007360000000002</v>
      </c>
      <c r="K81" s="22">
        <f t="shared" si="12"/>
        <v>10.760400000000001</v>
      </c>
      <c r="L81" s="22">
        <f t="shared" si="13"/>
        <v>10.466400000000002</v>
      </c>
      <c r="M81" s="22">
        <f t="shared" si="14"/>
        <v>10.348800000000001</v>
      </c>
      <c r="AZ81" s="23" t="e">
        <f>SUM(1000/#REF!)</f>
        <v>#REF!</v>
      </c>
      <c r="BA81" s="23" t="e">
        <f>SUM(3000/#REF!)</f>
        <v>#REF!</v>
      </c>
      <c r="BB81" s="23" t="e">
        <f>SUM(10000/#REF!)</f>
        <v>#REF!</v>
      </c>
    </row>
    <row r="82" spans="1:54" ht="18" customHeight="1" x14ac:dyDescent="0.2">
      <c r="A82" s="18"/>
      <c r="B82" s="210"/>
      <c r="C82" s="27">
        <v>203</v>
      </c>
      <c r="D82" s="25" t="s">
        <v>163</v>
      </c>
      <c r="E82" s="168"/>
      <c r="F82" s="168"/>
      <c r="G82" s="29">
        <v>0.2</v>
      </c>
      <c r="H82" s="170">
        <f t="shared" si="16"/>
        <v>8.4</v>
      </c>
      <c r="I82" s="22">
        <f t="shared" si="10"/>
        <v>8.0975999999999999</v>
      </c>
      <c r="J82" s="22">
        <f t="shared" si="11"/>
        <v>7.8624000000000001</v>
      </c>
      <c r="K82" s="22">
        <f t="shared" si="12"/>
        <v>7.6859999999999999</v>
      </c>
      <c r="L82" s="22">
        <f t="shared" si="13"/>
        <v>7.476</v>
      </c>
      <c r="M82" s="22">
        <f t="shared" si="14"/>
        <v>7.3920000000000003</v>
      </c>
      <c r="AZ82" s="23" t="e">
        <f>SUM(1000/#REF!)</f>
        <v>#REF!</v>
      </c>
      <c r="BA82" s="23" t="e">
        <f>SUM(3000/#REF!)</f>
        <v>#REF!</v>
      </c>
      <c r="BB82" s="23" t="e">
        <f>SUM(10000/#REF!)</f>
        <v>#REF!</v>
      </c>
    </row>
    <row r="83" spans="1:54" ht="30" x14ac:dyDescent="0.2">
      <c r="A83" s="18"/>
      <c r="B83" s="210"/>
      <c r="C83" s="27">
        <v>46</v>
      </c>
      <c r="D83" s="25" t="s">
        <v>167</v>
      </c>
      <c r="E83" s="168" t="s">
        <v>430</v>
      </c>
      <c r="F83" s="168" t="s">
        <v>18</v>
      </c>
      <c r="G83" s="29">
        <v>0</v>
      </c>
      <c r="H83" s="170">
        <f t="shared" si="16"/>
        <v>0</v>
      </c>
      <c r="I83" s="22">
        <f t="shared" si="10"/>
        <v>0</v>
      </c>
      <c r="J83" s="22">
        <f t="shared" si="11"/>
        <v>0</v>
      </c>
      <c r="K83" s="22">
        <f t="shared" si="12"/>
        <v>0</v>
      </c>
      <c r="L83" s="22">
        <f t="shared" si="13"/>
        <v>0</v>
      </c>
      <c r="M83" s="22">
        <f t="shared" si="14"/>
        <v>0</v>
      </c>
      <c r="AZ83" s="23" t="e">
        <f>SUM(1000/#REF!)</f>
        <v>#REF!</v>
      </c>
      <c r="BA83" s="23" t="e">
        <f>SUM(3000/#REF!)</f>
        <v>#REF!</v>
      </c>
      <c r="BB83" s="23" t="e">
        <f>SUM(10000/#REF!)</f>
        <v>#REF!</v>
      </c>
    </row>
    <row r="84" spans="1:54" ht="30" x14ac:dyDescent="0.2">
      <c r="A84" s="18"/>
      <c r="B84" s="210"/>
      <c r="C84" s="27">
        <v>212</v>
      </c>
      <c r="D84" s="25" t="s">
        <v>116</v>
      </c>
      <c r="E84" s="168"/>
      <c r="F84" s="168">
        <v>1200</v>
      </c>
      <c r="G84" s="29">
        <v>0.38</v>
      </c>
      <c r="H84" s="170">
        <f t="shared" si="16"/>
        <v>15.96</v>
      </c>
      <c r="I84" s="22">
        <f t="shared" si="10"/>
        <v>15.385440000000001</v>
      </c>
      <c r="J84" s="22">
        <f t="shared" si="11"/>
        <v>14.938560000000001</v>
      </c>
      <c r="K84" s="22">
        <f t="shared" si="12"/>
        <v>14.603400000000001</v>
      </c>
      <c r="L84" s="22">
        <f t="shared" si="13"/>
        <v>14.204400000000001</v>
      </c>
      <c r="M84" s="22">
        <f t="shared" si="14"/>
        <v>14.0448</v>
      </c>
      <c r="AZ84" s="23" t="e">
        <f>SUM(1000/#REF!)</f>
        <v>#REF!</v>
      </c>
      <c r="BA84" s="23" t="e">
        <f>SUM(3000/#REF!)</f>
        <v>#REF!</v>
      </c>
      <c r="BB84" s="23" t="e">
        <f>SUM(10000/#REF!)</f>
        <v>#REF!</v>
      </c>
    </row>
    <row r="85" spans="1:54" ht="30" x14ac:dyDescent="0.2">
      <c r="A85" s="18"/>
      <c r="B85" s="210"/>
      <c r="C85" s="27">
        <v>2121</v>
      </c>
      <c r="D85" s="25" t="s">
        <v>117</v>
      </c>
      <c r="E85" s="168"/>
      <c r="F85" s="168"/>
      <c r="G85" s="29">
        <v>0</v>
      </c>
      <c r="H85" s="170">
        <f t="shared" si="16"/>
        <v>0</v>
      </c>
      <c r="I85" s="22">
        <f t="shared" si="10"/>
        <v>0</v>
      </c>
      <c r="J85" s="22">
        <f t="shared" si="11"/>
        <v>0</v>
      </c>
      <c r="K85" s="22">
        <f t="shared" si="12"/>
        <v>0</v>
      </c>
      <c r="L85" s="22">
        <f t="shared" si="13"/>
        <v>0</v>
      </c>
      <c r="M85" s="22">
        <f t="shared" si="14"/>
        <v>0</v>
      </c>
      <c r="AZ85" s="23"/>
      <c r="BA85" s="23"/>
      <c r="BB85" s="23"/>
    </row>
    <row r="86" spans="1:54" ht="30" x14ac:dyDescent="0.2">
      <c r="A86" s="18"/>
      <c r="B86" s="210"/>
      <c r="C86" s="27">
        <v>2122</v>
      </c>
      <c r="D86" s="25" t="s">
        <v>418</v>
      </c>
      <c r="E86" s="168"/>
      <c r="F86" s="168"/>
      <c r="G86" s="29">
        <v>0.3</v>
      </c>
      <c r="H86" s="170">
        <f t="shared" si="16"/>
        <v>12.6</v>
      </c>
      <c r="I86" s="22">
        <f t="shared" si="10"/>
        <v>12.1464</v>
      </c>
      <c r="J86" s="22">
        <f t="shared" si="11"/>
        <v>11.7936</v>
      </c>
      <c r="K86" s="22">
        <f t="shared" si="12"/>
        <v>11.529</v>
      </c>
      <c r="L86" s="22">
        <f t="shared" si="13"/>
        <v>11.214</v>
      </c>
      <c r="M86" s="22">
        <f t="shared" si="14"/>
        <v>11.087999999999999</v>
      </c>
      <c r="AZ86" s="23"/>
      <c r="BA86" s="23"/>
      <c r="BB86" s="23"/>
    </row>
    <row r="87" spans="1:54" ht="30" x14ac:dyDescent="0.2">
      <c r="A87" s="18"/>
      <c r="B87" s="210"/>
      <c r="C87" s="27">
        <v>187</v>
      </c>
      <c r="D87" s="25" t="s">
        <v>417</v>
      </c>
      <c r="E87" s="168" t="s">
        <v>428</v>
      </c>
      <c r="F87" s="168" t="s">
        <v>3</v>
      </c>
      <c r="G87" s="29"/>
      <c r="H87" s="170">
        <v>0</v>
      </c>
      <c r="I87" s="22">
        <f t="shared" si="10"/>
        <v>0</v>
      </c>
      <c r="J87" s="22">
        <f t="shared" si="11"/>
        <v>0</v>
      </c>
      <c r="K87" s="22">
        <f t="shared" si="12"/>
        <v>0</v>
      </c>
      <c r="L87" s="22">
        <f t="shared" si="13"/>
        <v>0</v>
      </c>
      <c r="M87" s="22">
        <f t="shared" si="14"/>
        <v>0</v>
      </c>
      <c r="AZ87" s="23" t="e">
        <f>SUM(1000/#REF!)</f>
        <v>#REF!</v>
      </c>
      <c r="BA87" s="23" t="e">
        <f>SUM(3000/#REF!)</f>
        <v>#REF!</v>
      </c>
      <c r="BB87" s="23" t="e">
        <f>SUM(10000/#REF!)</f>
        <v>#REF!</v>
      </c>
    </row>
    <row r="88" spans="1:54" ht="29.25" customHeight="1" x14ac:dyDescent="0.2">
      <c r="A88" s="18"/>
      <c r="B88" s="210"/>
      <c r="C88" s="30">
        <v>1871</v>
      </c>
      <c r="D88" s="25" t="s">
        <v>417</v>
      </c>
      <c r="E88" s="168" t="s">
        <v>428</v>
      </c>
      <c r="F88" s="168" t="s">
        <v>8</v>
      </c>
      <c r="G88" s="29"/>
      <c r="H88" s="170">
        <v>12.81</v>
      </c>
      <c r="I88" s="22">
        <f t="shared" si="10"/>
        <v>12.348840000000001</v>
      </c>
      <c r="J88" s="22">
        <f t="shared" si="11"/>
        <v>11.990160000000001</v>
      </c>
      <c r="K88" s="22">
        <f t="shared" si="12"/>
        <v>11.72115</v>
      </c>
      <c r="L88" s="22">
        <f t="shared" si="13"/>
        <v>11.4009</v>
      </c>
      <c r="M88" s="22">
        <f t="shared" si="14"/>
        <v>11.2728</v>
      </c>
      <c r="AZ88" s="23" t="e">
        <f>SUM(1000/#REF!)</f>
        <v>#REF!</v>
      </c>
      <c r="BA88" s="23" t="e">
        <f>SUM(3000/#REF!)</f>
        <v>#REF!</v>
      </c>
      <c r="BB88" s="23" t="e">
        <f>SUM(10000/#REF!)</f>
        <v>#REF!</v>
      </c>
    </row>
    <row r="89" spans="1:54" ht="29.25" customHeight="1" x14ac:dyDescent="0.2">
      <c r="A89" s="18"/>
      <c r="B89" s="210"/>
      <c r="C89" s="30">
        <v>234</v>
      </c>
      <c r="D89" s="25" t="s">
        <v>417</v>
      </c>
      <c r="E89" s="168"/>
      <c r="F89" s="168"/>
      <c r="G89" s="29"/>
      <c r="H89" s="170">
        <v>0</v>
      </c>
      <c r="I89" s="22">
        <f t="shared" si="10"/>
        <v>0</v>
      </c>
      <c r="J89" s="22">
        <f t="shared" si="11"/>
        <v>0</v>
      </c>
      <c r="K89" s="22">
        <f t="shared" si="12"/>
        <v>0</v>
      </c>
      <c r="L89" s="22">
        <f t="shared" si="13"/>
        <v>0</v>
      </c>
      <c r="M89" s="22">
        <f t="shared" si="14"/>
        <v>0</v>
      </c>
      <c r="AZ89" s="23" t="e">
        <f>SUM(1000/#REF!)</f>
        <v>#REF!</v>
      </c>
      <c r="BA89" s="23" t="e">
        <f>SUM(3000/#REF!)</f>
        <v>#REF!</v>
      </c>
      <c r="BB89" s="23" t="e">
        <f>SUM(10000/#REF!)</f>
        <v>#REF!</v>
      </c>
    </row>
    <row r="90" spans="1:54" ht="29.25" customHeight="1" x14ac:dyDescent="0.2">
      <c r="A90" s="18"/>
      <c r="B90" s="210"/>
      <c r="C90" s="30">
        <v>1872</v>
      </c>
      <c r="D90" s="25" t="s">
        <v>417</v>
      </c>
      <c r="E90" s="168"/>
      <c r="F90" s="168"/>
      <c r="G90" s="29"/>
      <c r="H90" s="170">
        <v>12.24</v>
      </c>
      <c r="I90" s="22">
        <f t="shared" si="10"/>
        <v>11.79936</v>
      </c>
      <c r="J90" s="22">
        <f t="shared" si="11"/>
        <v>11.45664</v>
      </c>
      <c r="K90" s="22">
        <f t="shared" si="12"/>
        <v>11.1996</v>
      </c>
      <c r="L90" s="22">
        <f t="shared" si="13"/>
        <v>10.893599999999999</v>
      </c>
      <c r="M90" s="22">
        <f t="shared" si="14"/>
        <v>10.7712</v>
      </c>
      <c r="AZ90" s="23" t="e">
        <f>SUM(1000/#REF!)</f>
        <v>#REF!</v>
      </c>
      <c r="BA90" s="23" t="e">
        <f>SUM(3000/#REF!)</f>
        <v>#REF!</v>
      </c>
      <c r="BB90" s="23" t="e">
        <f>SUM(10000/#REF!)</f>
        <v>#REF!</v>
      </c>
    </row>
    <row r="91" spans="1:54" ht="30" x14ac:dyDescent="0.2">
      <c r="A91" s="18"/>
      <c r="B91" s="210"/>
      <c r="C91" s="31">
        <v>50</v>
      </c>
      <c r="D91" s="25" t="s">
        <v>414</v>
      </c>
      <c r="E91" s="168" t="s">
        <v>429</v>
      </c>
      <c r="F91" s="168" t="s">
        <v>11</v>
      </c>
      <c r="G91" s="29"/>
      <c r="H91" s="174">
        <v>0</v>
      </c>
      <c r="I91" s="22">
        <f t="shared" si="10"/>
        <v>0</v>
      </c>
      <c r="J91" s="22">
        <f t="shared" si="11"/>
        <v>0</v>
      </c>
      <c r="K91" s="22">
        <f t="shared" si="12"/>
        <v>0</v>
      </c>
      <c r="L91" s="22">
        <f t="shared" si="13"/>
        <v>0</v>
      </c>
      <c r="M91" s="22">
        <f t="shared" si="14"/>
        <v>0</v>
      </c>
      <c r="AZ91" s="23" t="e">
        <f>SUM(1000/#REF!)</f>
        <v>#REF!</v>
      </c>
      <c r="BA91" s="23" t="e">
        <f>SUM(3000/#REF!)</f>
        <v>#REF!</v>
      </c>
      <c r="BB91" s="23" t="e">
        <f>SUM(10000/#REF!)</f>
        <v>#REF!</v>
      </c>
    </row>
    <row r="92" spans="1:54" ht="15.75" customHeight="1" x14ac:dyDescent="0.2">
      <c r="A92" s="18"/>
      <c r="B92" s="210"/>
      <c r="C92" s="31">
        <v>504</v>
      </c>
      <c r="D92" s="25" t="s">
        <v>415</v>
      </c>
      <c r="E92" s="168"/>
      <c r="F92" s="168"/>
      <c r="G92" s="29"/>
      <c r="H92" s="174">
        <v>0</v>
      </c>
      <c r="I92" s="22">
        <f t="shared" si="10"/>
        <v>0</v>
      </c>
      <c r="J92" s="22">
        <f t="shared" si="11"/>
        <v>0</v>
      </c>
      <c r="K92" s="22">
        <f t="shared" si="12"/>
        <v>0</v>
      </c>
      <c r="L92" s="22">
        <f t="shared" si="13"/>
        <v>0</v>
      </c>
      <c r="M92" s="22">
        <f t="shared" si="14"/>
        <v>0</v>
      </c>
      <c r="AZ92" s="23" t="e">
        <f>SUM(1000/#REF!)</f>
        <v>#REF!</v>
      </c>
      <c r="BA92" s="23" t="e">
        <f>SUM(3000/#REF!)</f>
        <v>#REF!</v>
      </c>
      <c r="BB92" s="23" t="e">
        <f>SUM(10000/#REF!)</f>
        <v>#REF!</v>
      </c>
    </row>
    <row r="93" spans="1:54" ht="30.75" customHeight="1" x14ac:dyDescent="0.2">
      <c r="A93" s="18"/>
      <c r="B93" s="210"/>
      <c r="C93" s="31">
        <v>501</v>
      </c>
      <c r="D93" s="25" t="s">
        <v>416</v>
      </c>
      <c r="E93" s="168"/>
      <c r="F93" s="168"/>
      <c r="G93" s="29">
        <v>0.21</v>
      </c>
      <c r="H93" s="174">
        <f>SUM(G93*$M$2)</f>
        <v>8.82</v>
      </c>
      <c r="I93" s="22">
        <f t="shared" si="10"/>
        <v>8.5024800000000003</v>
      </c>
      <c r="J93" s="22">
        <f t="shared" si="11"/>
        <v>8.2555200000000006</v>
      </c>
      <c r="K93" s="22">
        <f t="shared" si="12"/>
        <v>8.0702999999999996</v>
      </c>
      <c r="L93" s="22">
        <f t="shared" si="13"/>
        <v>7.8498000000000001</v>
      </c>
      <c r="M93" s="22">
        <f t="shared" si="14"/>
        <v>7.7616000000000005</v>
      </c>
      <c r="AZ93" s="23" t="e">
        <f>SUM(1000/#REF!)</f>
        <v>#REF!</v>
      </c>
      <c r="BA93" s="23" t="e">
        <f>SUM(3000/#REF!)</f>
        <v>#REF!</v>
      </c>
      <c r="BB93" s="23" t="e">
        <f>SUM(10000/#REF!)</f>
        <v>#REF!</v>
      </c>
    </row>
    <row r="94" spans="1:54" ht="15.75" customHeight="1" x14ac:dyDescent="0.2">
      <c r="A94" s="18"/>
      <c r="B94" s="210"/>
      <c r="C94" s="31">
        <v>50210</v>
      </c>
      <c r="D94" s="25" t="s">
        <v>110</v>
      </c>
      <c r="E94" s="168"/>
      <c r="F94" s="168"/>
      <c r="G94" s="29"/>
      <c r="H94" s="174">
        <v>13.48</v>
      </c>
      <c r="I94" s="22">
        <f t="shared" si="10"/>
        <v>12.994720000000001</v>
      </c>
      <c r="J94" s="22">
        <f t="shared" si="11"/>
        <v>12.617280000000001</v>
      </c>
      <c r="K94" s="22">
        <f t="shared" si="12"/>
        <v>12.334200000000001</v>
      </c>
      <c r="L94" s="22">
        <f t="shared" si="13"/>
        <v>11.997199999999999</v>
      </c>
      <c r="M94" s="22">
        <f t="shared" si="14"/>
        <v>11.862400000000001</v>
      </c>
      <c r="AZ94" s="23" t="e">
        <f>SUM(1000/#REF!)</f>
        <v>#REF!</v>
      </c>
      <c r="BA94" s="23" t="e">
        <f>SUM(3000/#REF!)</f>
        <v>#REF!</v>
      </c>
      <c r="BB94" s="23" t="e">
        <f>SUM(10000/#REF!)</f>
        <v>#REF!</v>
      </c>
    </row>
    <row r="95" spans="1:54" ht="15.75" customHeight="1" x14ac:dyDescent="0.2">
      <c r="A95" s="18"/>
      <c r="B95" s="210"/>
      <c r="C95" s="31">
        <v>5029</v>
      </c>
      <c r="D95" s="25" t="s">
        <v>111</v>
      </c>
      <c r="E95" s="168"/>
      <c r="F95" s="168"/>
      <c r="G95" s="29"/>
      <c r="H95" s="174">
        <v>13.48</v>
      </c>
      <c r="I95" s="22">
        <f t="shared" ref="I95:I170" si="17">SUM(H95-0.036*H95)</f>
        <v>12.994720000000001</v>
      </c>
      <c r="J95" s="22">
        <f t="shared" ref="J95:J170" si="18">SUM(H95-0.064*H95)</f>
        <v>12.617280000000001</v>
      </c>
      <c r="K95" s="22">
        <f t="shared" ref="K95:K170" si="19">SUM(H95-0.085*H95)</f>
        <v>12.334200000000001</v>
      </c>
      <c r="L95" s="22">
        <f t="shared" ref="L95:L170" si="20">SUM(H95-0.11*H95)</f>
        <v>11.997199999999999</v>
      </c>
      <c r="M95" s="22">
        <f t="shared" ref="M95:M170" si="21">SUM(H95-0.12*H95)</f>
        <v>11.862400000000001</v>
      </c>
      <c r="AZ95" s="23" t="e">
        <f>SUM(1000/#REF!)</f>
        <v>#REF!</v>
      </c>
      <c r="BA95" s="23" t="e">
        <f>SUM(3000/#REF!)</f>
        <v>#REF!</v>
      </c>
      <c r="BB95" s="23" t="e">
        <f>SUM(10000/#REF!)</f>
        <v>#REF!</v>
      </c>
    </row>
    <row r="96" spans="1:54" ht="15.75" customHeight="1" x14ac:dyDescent="0.2">
      <c r="A96" s="18"/>
      <c r="B96" s="210"/>
      <c r="C96" s="31">
        <v>5028</v>
      </c>
      <c r="D96" s="25" t="s">
        <v>112</v>
      </c>
      <c r="E96" s="168"/>
      <c r="F96" s="168"/>
      <c r="G96" s="29"/>
      <c r="H96" s="174">
        <v>0</v>
      </c>
      <c r="I96" s="22">
        <f t="shared" si="17"/>
        <v>0</v>
      </c>
      <c r="J96" s="22">
        <f t="shared" si="18"/>
        <v>0</v>
      </c>
      <c r="K96" s="22">
        <f t="shared" si="19"/>
        <v>0</v>
      </c>
      <c r="L96" s="22">
        <f t="shared" si="20"/>
        <v>0</v>
      </c>
      <c r="M96" s="22">
        <f t="shared" si="21"/>
        <v>0</v>
      </c>
      <c r="AZ96" s="23"/>
      <c r="BA96" s="23"/>
      <c r="BB96" s="23"/>
    </row>
    <row r="97" spans="1:54" ht="15.75" customHeight="1" x14ac:dyDescent="0.2">
      <c r="A97" s="18"/>
      <c r="B97" s="210"/>
      <c r="C97" s="31">
        <v>5027</v>
      </c>
      <c r="D97" s="25" t="s">
        <v>113</v>
      </c>
      <c r="E97" s="168"/>
      <c r="F97" s="168"/>
      <c r="G97" s="29"/>
      <c r="H97" s="174">
        <v>13.48</v>
      </c>
      <c r="I97" s="22">
        <f t="shared" si="17"/>
        <v>12.994720000000001</v>
      </c>
      <c r="J97" s="22">
        <f t="shared" si="18"/>
        <v>12.617280000000001</v>
      </c>
      <c r="K97" s="22">
        <f t="shared" si="19"/>
        <v>12.334200000000001</v>
      </c>
      <c r="L97" s="22">
        <f t="shared" si="20"/>
        <v>11.997199999999999</v>
      </c>
      <c r="M97" s="22">
        <f t="shared" si="21"/>
        <v>11.862400000000001</v>
      </c>
      <c r="AZ97" s="23"/>
      <c r="BA97" s="23"/>
      <c r="BB97" s="23"/>
    </row>
    <row r="98" spans="1:54" ht="15.75" customHeight="1" x14ac:dyDescent="0.2">
      <c r="A98" s="18"/>
      <c r="B98" s="210"/>
      <c r="C98" s="31">
        <v>503</v>
      </c>
      <c r="D98" s="25" t="s">
        <v>413</v>
      </c>
      <c r="E98" s="168"/>
      <c r="F98" s="168"/>
      <c r="G98" s="29"/>
      <c r="H98" s="174">
        <v>9.3800000000000008</v>
      </c>
      <c r="I98" s="22">
        <f t="shared" si="17"/>
        <v>9.0423200000000001</v>
      </c>
      <c r="J98" s="22">
        <f t="shared" si="18"/>
        <v>8.7796800000000008</v>
      </c>
      <c r="K98" s="22">
        <f t="shared" si="19"/>
        <v>8.5827000000000009</v>
      </c>
      <c r="L98" s="22">
        <f t="shared" si="20"/>
        <v>8.3482000000000003</v>
      </c>
      <c r="M98" s="22">
        <f t="shared" si="21"/>
        <v>8.2544000000000004</v>
      </c>
      <c r="AZ98" s="23" t="e">
        <f>SUM(1000/#REF!)</f>
        <v>#REF!</v>
      </c>
      <c r="BA98" s="23" t="e">
        <f>SUM(3000/#REF!)</f>
        <v>#REF!</v>
      </c>
      <c r="BB98" s="23" t="e">
        <f>SUM(10000/#REF!)</f>
        <v>#REF!</v>
      </c>
    </row>
    <row r="99" spans="1:54" ht="15.75" customHeight="1" x14ac:dyDescent="0.2">
      <c r="A99" s="18"/>
      <c r="B99" s="210"/>
      <c r="C99" s="31">
        <v>5048</v>
      </c>
      <c r="D99" s="25" t="s">
        <v>412</v>
      </c>
      <c r="E99" s="168"/>
      <c r="F99" s="168"/>
      <c r="G99" s="29"/>
      <c r="H99" s="174">
        <v>4.9000000000000004</v>
      </c>
      <c r="I99" s="22">
        <f t="shared" si="17"/>
        <v>4.7236000000000002</v>
      </c>
      <c r="J99" s="22">
        <f t="shared" si="18"/>
        <v>4.5864000000000003</v>
      </c>
      <c r="K99" s="22">
        <f t="shared" si="19"/>
        <v>4.4835000000000003</v>
      </c>
      <c r="L99" s="22">
        <f t="shared" si="20"/>
        <v>4.3610000000000007</v>
      </c>
      <c r="M99" s="22">
        <f t="shared" si="21"/>
        <v>4.3120000000000003</v>
      </c>
      <c r="AZ99" s="23" t="e">
        <f>SUM(1000/#REF!)</f>
        <v>#REF!</v>
      </c>
      <c r="BA99" s="23" t="e">
        <f>SUM(3000/#REF!)</f>
        <v>#REF!</v>
      </c>
      <c r="BB99" s="23" t="e">
        <f>SUM(10000/#REF!)</f>
        <v>#REF!</v>
      </c>
    </row>
    <row r="100" spans="1:54" ht="15.75" customHeight="1" x14ac:dyDescent="0.2">
      <c r="A100" s="18"/>
      <c r="B100" s="210"/>
      <c r="C100" s="40">
        <v>5058</v>
      </c>
      <c r="D100" s="25" t="s">
        <v>510</v>
      </c>
      <c r="E100" s="168"/>
      <c r="F100" s="168"/>
      <c r="G100" s="29"/>
      <c r="H100" s="174">
        <v>9.3800000000000008</v>
      </c>
      <c r="I100" s="22">
        <f t="shared" si="17"/>
        <v>9.0423200000000001</v>
      </c>
      <c r="J100" s="22">
        <f t="shared" si="18"/>
        <v>8.7796800000000008</v>
      </c>
      <c r="K100" s="22">
        <f t="shared" si="19"/>
        <v>8.5827000000000009</v>
      </c>
      <c r="L100" s="22">
        <f t="shared" si="20"/>
        <v>8.3482000000000003</v>
      </c>
      <c r="M100" s="22">
        <f t="shared" si="21"/>
        <v>8.2544000000000004</v>
      </c>
      <c r="AZ100" s="23" t="e">
        <f>SUM(1000/#REF!)</f>
        <v>#REF!</v>
      </c>
      <c r="BA100" s="23" t="e">
        <f>SUM(3000/#REF!)</f>
        <v>#REF!</v>
      </c>
      <c r="BB100" s="23" t="e">
        <f>SUM(10000/#REF!)</f>
        <v>#REF!</v>
      </c>
    </row>
    <row r="101" spans="1:54" ht="15.75" customHeight="1" x14ac:dyDescent="0.2">
      <c r="A101" s="18"/>
      <c r="B101" s="210"/>
      <c r="C101" s="40">
        <v>5059</v>
      </c>
      <c r="D101" s="25" t="s">
        <v>511</v>
      </c>
      <c r="E101" s="189"/>
      <c r="F101" s="189"/>
      <c r="G101" s="29"/>
      <c r="H101" s="174">
        <v>9.3800000000000008</v>
      </c>
      <c r="I101" s="22">
        <f t="shared" ref="I101:I102" si="22">SUM(H101-0.036*H101)</f>
        <v>9.0423200000000001</v>
      </c>
      <c r="J101" s="22">
        <f t="shared" ref="J101:J102" si="23">SUM(H101-0.064*H101)</f>
        <v>8.7796800000000008</v>
      </c>
      <c r="K101" s="22">
        <f t="shared" ref="K101:K102" si="24">SUM(H101-0.085*H101)</f>
        <v>8.5827000000000009</v>
      </c>
      <c r="L101" s="22">
        <f t="shared" ref="L101:L102" si="25">SUM(H101-0.11*H101)</f>
        <v>8.3482000000000003</v>
      </c>
      <c r="M101" s="22">
        <f t="shared" ref="M101:M102" si="26">SUM(H101-0.12*H101)</f>
        <v>8.2544000000000004</v>
      </c>
      <c r="AZ101" s="23"/>
      <c r="BA101" s="23"/>
      <c r="BB101" s="23"/>
    </row>
    <row r="102" spans="1:54" ht="15.75" customHeight="1" x14ac:dyDescent="0.2">
      <c r="A102" s="18"/>
      <c r="B102" s="210"/>
      <c r="C102" s="40">
        <v>50510</v>
      </c>
      <c r="D102" s="25" t="s">
        <v>512</v>
      </c>
      <c r="E102" s="189"/>
      <c r="F102" s="189"/>
      <c r="G102" s="29"/>
      <c r="H102" s="174">
        <v>9.3800000000000008</v>
      </c>
      <c r="I102" s="22">
        <f t="shared" si="22"/>
        <v>9.0423200000000001</v>
      </c>
      <c r="J102" s="22">
        <f t="shared" si="23"/>
        <v>8.7796800000000008</v>
      </c>
      <c r="K102" s="22">
        <f t="shared" si="24"/>
        <v>8.5827000000000009</v>
      </c>
      <c r="L102" s="22">
        <f t="shared" si="25"/>
        <v>8.3482000000000003</v>
      </c>
      <c r="M102" s="22">
        <f t="shared" si="26"/>
        <v>8.2544000000000004</v>
      </c>
      <c r="AZ102" s="23"/>
      <c r="BA102" s="23"/>
      <c r="BB102" s="23"/>
    </row>
    <row r="103" spans="1:54" ht="15.75" customHeight="1" x14ac:dyDescent="0.2">
      <c r="A103" s="18"/>
      <c r="B103" s="210"/>
      <c r="C103" s="31">
        <v>54</v>
      </c>
      <c r="D103" s="25" t="s">
        <v>411</v>
      </c>
      <c r="E103" s="168" t="s">
        <v>429</v>
      </c>
      <c r="F103" s="168" t="s">
        <v>19</v>
      </c>
      <c r="G103" s="29"/>
      <c r="H103" s="174">
        <v>4.28</v>
      </c>
      <c r="I103" s="22">
        <f t="shared" si="17"/>
        <v>4.1259200000000007</v>
      </c>
      <c r="J103" s="22">
        <f t="shared" si="18"/>
        <v>4.0060799999999999</v>
      </c>
      <c r="K103" s="22">
        <f t="shared" si="19"/>
        <v>3.9162000000000003</v>
      </c>
      <c r="L103" s="22">
        <f t="shared" si="20"/>
        <v>3.8092000000000001</v>
      </c>
      <c r="M103" s="22">
        <f t="shared" si="21"/>
        <v>3.7664</v>
      </c>
      <c r="AZ103" s="23" t="e">
        <f>SUM(1000/#REF!)</f>
        <v>#REF!</v>
      </c>
      <c r="BA103" s="23" t="e">
        <f>SUM(3000/#REF!)</f>
        <v>#REF!</v>
      </c>
      <c r="BB103" s="23" t="e">
        <f>SUM(10000/#REF!)</f>
        <v>#REF!</v>
      </c>
    </row>
    <row r="104" spans="1:54" ht="30" x14ac:dyDescent="0.2">
      <c r="A104" s="18"/>
      <c r="B104" s="210"/>
      <c r="C104" s="31">
        <v>581</v>
      </c>
      <c r="D104" s="25" t="s">
        <v>209</v>
      </c>
      <c r="E104" s="168"/>
      <c r="F104" s="168"/>
      <c r="G104" s="29"/>
      <c r="H104" s="174">
        <v>0</v>
      </c>
      <c r="I104" s="22">
        <f t="shared" si="17"/>
        <v>0</v>
      </c>
      <c r="J104" s="22">
        <f t="shared" si="18"/>
        <v>0</v>
      </c>
      <c r="K104" s="22">
        <f t="shared" si="19"/>
        <v>0</v>
      </c>
      <c r="L104" s="22">
        <f t="shared" si="20"/>
        <v>0</v>
      </c>
      <c r="M104" s="22">
        <f t="shared" si="21"/>
        <v>0</v>
      </c>
      <c r="AZ104" s="23" t="e">
        <f>SUM(1000/#REF!)</f>
        <v>#REF!</v>
      </c>
      <c r="BA104" s="23" t="e">
        <f>SUM(3000/#REF!)</f>
        <v>#REF!</v>
      </c>
      <c r="BB104" s="23" t="e">
        <f>SUM(10000/#REF!)</f>
        <v>#REF!</v>
      </c>
    </row>
    <row r="105" spans="1:54" ht="15.75" customHeight="1" x14ac:dyDescent="0.2">
      <c r="A105" s="18"/>
      <c r="B105" s="210"/>
      <c r="C105" s="27" t="s">
        <v>20</v>
      </c>
      <c r="D105" s="25" t="s">
        <v>210</v>
      </c>
      <c r="E105" s="168"/>
      <c r="F105" s="168"/>
      <c r="G105" s="29">
        <v>0</v>
      </c>
      <c r="H105" s="170">
        <f>SUM(G105*$M$2)</f>
        <v>0</v>
      </c>
      <c r="I105" s="22">
        <f t="shared" si="17"/>
        <v>0</v>
      </c>
      <c r="J105" s="22">
        <f t="shared" si="18"/>
        <v>0</v>
      </c>
      <c r="K105" s="22">
        <f t="shared" si="19"/>
        <v>0</v>
      </c>
      <c r="L105" s="22">
        <f t="shared" si="20"/>
        <v>0</v>
      </c>
      <c r="M105" s="22">
        <f t="shared" si="21"/>
        <v>0</v>
      </c>
      <c r="AZ105" s="23" t="e">
        <f>SUM(1000/#REF!)</f>
        <v>#REF!</v>
      </c>
      <c r="BA105" s="23" t="e">
        <f>SUM(3000/#REF!)</f>
        <v>#REF!</v>
      </c>
      <c r="BB105" s="23" t="e">
        <f>SUM(10000/#REF!)</f>
        <v>#REF!</v>
      </c>
    </row>
    <row r="106" spans="1:54" ht="15.75" customHeight="1" x14ac:dyDescent="0.2">
      <c r="A106" s="18"/>
      <c r="B106" s="210"/>
      <c r="C106" s="27" t="s">
        <v>22</v>
      </c>
      <c r="D106" s="25" t="s">
        <v>211</v>
      </c>
      <c r="E106" s="168" t="s">
        <v>429</v>
      </c>
      <c r="F106" s="168" t="s">
        <v>21</v>
      </c>
      <c r="G106" s="29">
        <v>0.34</v>
      </c>
      <c r="H106" s="170">
        <f>SUM(G106*$M$2)</f>
        <v>14.280000000000001</v>
      </c>
      <c r="I106" s="22">
        <f t="shared" si="17"/>
        <v>13.765920000000001</v>
      </c>
      <c r="J106" s="22">
        <f t="shared" si="18"/>
        <v>13.36608</v>
      </c>
      <c r="K106" s="22">
        <f t="shared" si="19"/>
        <v>13.0662</v>
      </c>
      <c r="L106" s="22">
        <f t="shared" si="20"/>
        <v>12.709200000000001</v>
      </c>
      <c r="M106" s="22">
        <f t="shared" si="21"/>
        <v>12.566400000000002</v>
      </c>
      <c r="AZ106" s="23" t="e">
        <f>SUM(1000/#REF!)</f>
        <v>#REF!</v>
      </c>
      <c r="BA106" s="23" t="e">
        <f>SUM(3000/#REF!)</f>
        <v>#REF!</v>
      </c>
      <c r="BB106" s="23" t="e">
        <f>SUM(10000/#REF!)</f>
        <v>#REF!</v>
      </c>
    </row>
    <row r="107" spans="1:54" ht="15.75" customHeight="1" x14ac:dyDescent="0.2">
      <c r="A107" s="39"/>
      <c r="B107" s="210"/>
      <c r="C107" s="84" t="s">
        <v>23</v>
      </c>
      <c r="D107" s="25" t="s">
        <v>212</v>
      </c>
      <c r="E107" s="168" t="s">
        <v>429</v>
      </c>
      <c r="F107" s="168" t="s">
        <v>21</v>
      </c>
      <c r="G107" s="29"/>
      <c r="H107" s="170">
        <v>0</v>
      </c>
      <c r="I107" s="22">
        <f t="shared" si="17"/>
        <v>0</v>
      </c>
      <c r="J107" s="22">
        <f t="shared" si="18"/>
        <v>0</v>
      </c>
      <c r="K107" s="22">
        <f t="shared" si="19"/>
        <v>0</v>
      </c>
      <c r="L107" s="22">
        <f t="shared" si="20"/>
        <v>0</v>
      </c>
      <c r="M107" s="22">
        <f t="shared" si="21"/>
        <v>0</v>
      </c>
      <c r="AZ107" s="23"/>
      <c r="BA107" s="23"/>
      <c r="BB107" s="23"/>
    </row>
    <row r="108" spans="1:54" ht="30.75" customHeight="1" x14ac:dyDescent="0.2">
      <c r="A108" s="39"/>
      <c r="B108" s="210"/>
      <c r="C108" s="84">
        <v>56110</v>
      </c>
      <c r="D108" s="25" t="s">
        <v>213</v>
      </c>
      <c r="E108" s="168"/>
      <c r="F108" s="168"/>
      <c r="G108" s="29"/>
      <c r="H108" s="170">
        <v>25.38</v>
      </c>
      <c r="I108" s="22">
        <f t="shared" si="17"/>
        <v>24.46632</v>
      </c>
      <c r="J108" s="22">
        <f t="shared" si="18"/>
        <v>23.755679999999998</v>
      </c>
      <c r="K108" s="22">
        <f t="shared" si="19"/>
        <v>23.2227</v>
      </c>
      <c r="L108" s="22">
        <f t="shared" si="20"/>
        <v>22.588200000000001</v>
      </c>
      <c r="M108" s="22">
        <f t="shared" si="21"/>
        <v>22.334399999999999</v>
      </c>
      <c r="AZ108" s="23"/>
      <c r="BA108" s="23"/>
      <c r="BB108" s="23"/>
    </row>
    <row r="109" spans="1:54" ht="30" customHeight="1" x14ac:dyDescent="0.2">
      <c r="A109" s="39"/>
      <c r="B109" s="210"/>
      <c r="C109" s="84">
        <v>5618</v>
      </c>
      <c r="D109" s="25" t="s">
        <v>214</v>
      </c>
      <c r="E109" s="168"/>
      <c r="F109" s="168"/>
      <c r="G109" s="29"/>
      <c r="H109" s="170">
        <v>25.38</v>
      </c>
      <c r="I109" s="22">
        <f t="shared" si="17"/>
        <v>24.46632</v>
      </c>
      <c r="J109" s="22">
        <f t="shared" si="18"/>
        <v>23.755679999999998</v>
      </c>
      <c r="K109" s="22">
        <f t="shared" si="19"/>
        <v>23.2227</v>
      </c>
      <c r="L109" s="22">
        <f t="shared" si="20"/>
        <v>22.588200000000001</v>
      </c>
      <c r="M109" s="22">
        <f t="shared" si="21"/>
        <v>22.334399999999999</v>
      </c>
      <c r="AZ109" s="23"/>
      <c r="BA109" s="23"/>
      <c r="BB109" s="23"/>
    </row>
    <row r="110" spans="1:54" ht="24.75" customHeight="1" x14ac:dyDescent="0.2">
      <c r="A110" s="39"/>
      <c r="B110" s="210"/>
      <c r="C110" s="84">
        <v>5619</v>
      </c>
      <c r="D110" s="25" t="s">
        <v>215</v>
      </c>
      <c r="E110" s="168" t="s">
        <v>429</v>
      </c>
      <c r="F110" s="168" t="s">
        <v>21</v>
      </c>
      <c r="G110" s="29"/>
      <c r="H110" s="170">
        <v>23.82</v>
      </c>
      <c r="I110" s="22">
        <f t="shared" si="17"/>
        <v>22.962479999999999</v>
      </c>
      <c r="J110" s="22">
        <f t="shared" si="18"/>
        <v>22.29552</v>
      </c>
      <c r="K110" s="22">
        <f t="shared" si="19"/>
        <v>21.795300000000001</v>
      </c>
      <c r="L110" s="22">
        <f t="shared" si="20"/>
        <v>21.1998</v>
      </c>
      <c r="M110" s="22">
        <f t="shared" si="21"/>
        <v>20.961600000000001</v>
      </c>
      <c r="AZ110" s="23"/>
      <c r="BA110" s="23"/>
      <c r="BB110" s="23"/>
    </row>
    <row r="111" spans="1:54" ht="15.75" customHeight="1" x14ac:dyDescent="0.2">
      <c r="A111" s="39"/>
      <c r="B111" s="210" t="s">
        <v>470</v>
      </c>
      <c r="C111" s="27">
        <v>174</v>
      </c>
      <c r="D111" s="25" t="s">
        <v>106</v>
      </c>
      <c r="E111" s="168"/>
      <c r="F111" s="168"/>
      <c r="G111" s="29"/>
      <c r="H111" s="170">
        <v>0</v>
      </c>
      <c r="I111" s="22">
        <f t="shared" si="17"/>
        <v>0</v>
      </c>
      <c r="J111" s="22">
        <f t="shared" si="18"/>
        <v>0</v>
      </c>
      <c r="K111" s="22">
        <f t="shared" si="19"/>
        <v>0</v>
      </c>
      <c r="L111" s="22">
        <f t="shared" si="20"/>
        <v>0</v>
      </c>
      <c r="M111" s="22">
        <f t="shared" si="21"/>
        <v>0</v>
      </c>
      <c r="AZ111" s="23"/>
      <c r="BA111" s="23"/>
      <c r="BB111" s="23"/>
    </row>
    <row r="112" spans="1:54" ht="15.75" customHeight="1" x14ac:dyDescent="0.2">
      <c r="A112" s="39"/>
      <c r="B112" s="210"/>
      <c r="C112" s="27">
        <v>1741</v>
      </c>
      <c r="D112" s="25" t="s">
        <v>106</v>
      </c>
      <c r="E112" s="168"/>
      <c r="F112" s="168"/>
      <c r="G112" s="29"/>
      <c r="H112" s="170">
        <v>0</v>
      </c>
      <c r="I112" s="22">
        <f t="shared" si="17"/>
        <v>0</v>
      </c>
      <c r="J112" s="22">
        <f t="shared" si="18"/>
        <v>0</v>
      </c>
      <c r="K112" s="22">
        <f t="shared" si="19"/>
        <v>0</v>
      </c>
      <c r="L112" s="22">
        <f t="shared" si="20"/>
        <v>0</v>
      </c>
      <c r="M112" s="22">
        <f t="shared" si="21"/>
        <v>0</v>
      </c>
      <c r="AZ112" s="23"/>
      <c r="BA112" s="23"/>
      <c r="BB112" s="23"/>
    </row>
    <row r="113" spans="1:54" ht="15.75" customHeight="1" x14ac:dyDescent="0.2">
      <c r="A113" s="39"/>
      <c r="B113" s="210"/>
      <c r="C113" s="27">
        <v>1742</v>
      </c>
      <c r="D113" s="25" t="s">
        <v>107</v>
      </c>
      <c r="E113" s="168"/>
      <c r="F113" s="168"/>
      <c r="G113" s="29"/>
      <c r="H113" s="170">
        <v>115.46</v>
      </c>
      <c r="I113" s="22">
        <f t="shared" si="17"/>
        <v>111.30343999999999</v>
      </c>
      <c r="J113" s="22">
        <f t="shared" si="18"/>
        <v>108.07056</v>
      </c>
      <c r="K113" s="22">
        <f t="shared" si="19"/>
        <v>105.6459</v>
      </c>
      <c r="L113" s="22">
        <f t="shared" si="20"/>
        <v>102.7594</v>
      </c>
      <c r="M113" s="22">
        <f t="shared" si="21"/>
        <v>101.6048</v>
      </c>
      <c r="AZ113" s="23"/>
      <c r="BA113" s="23"/>
      <c r="BB113" s="23"/>
    </row>
    <row r="114" spans="1:54" ht="15.75" customHeight="1" x14ac:dyDescent="0.2">
      <c r="A114" s="39"/>
      <c r="B114" s="210"/>
      <c r="C114" s="27">
        <v>1743</v>
      </c>
      <c r="D114" s="25" t="s">
        <v>108</v>
      </c>
      <c r="E114" s="168"/>
      <c r="F114" s="168"/>
      <c r="G114" s="29"/>
      <c r="H114" s="170">
        <v>83.3</v>
      </c>
      <c r="I114" s="22">
        <f t="shared" si="17"/>
        <v>80.301199999999994</v>
      </c>
      <c r="J114" s="22">
        <f t="shared" si="18"/>
        <v>77.968800000000002</v>
      </c>
      <c r="K114" s="22">
        <f t="shared" si="19"/>
        <v>76.219499999999996</v>
      </c>
      <c r="L114" s="22">
        <f t="shared" si="20"/>
        <v>74.137</v>
      </c>
      <c r="M114" s="22">
        <f t="shared" si="21"/>
        <v>73.304000000000002</v>
      </c>
      <c r="AZ114" s="23"/>
      <c r="BA114" s="23"/>
      <c r="BB114" s="23"/>
    </row>
    <row r="115" spans="1:54" ht="15.75" customHeight="1" x14ac:dyDescent="0.2">
      <c r="A115" s="39"/>
      <c r="B115" s="210"/>
      <c r="C115" s="27">
        <v>172</v>
      </c>
      <c r="D115" s="25" t="s">
        <v>109</v>
      </c>
      <c r="E115" s="168"/>
      <c r="F115" s="168"/>
      <c r="G115" s="29"/>
      <c r="H115" s="170">
        <v>52.269500000000001</v>
      </c>
      <c r="I115" s="22">
        <f t="shared" si="17"/>
        <v>50.387798000000004</v>
      </c>
      <c r="J115" s="22">
        <f t="shared" si="18"/>
        <v>48.924252000000003</v>
      </c>
      <c r="K115" s="22">
        <f t="shared" si="19"/>
        <v>47.826592500000004</v>
      </c>
      <c r="L115" s="22">
        <f t="shared" si="20"/>
        <v>46.519855</v>
      </c>
      <c r="M115" s="22">
        <f t="shared" si="21"/>
        <v>45.997160000000001</v>
      </c>
      <c r="AZ115" s="23"/>
      <c r="BA115" s="23"/>
      <c r="BB115" s="23"/>
    </row>
    <row r="116" spans="1:54" ht="15.75" customHeight="1" x14ac:dyDescent="0.2">
      <c r="A116" s="18"/>
      <c r="B116" s="210"/>
      <c r="C116" s="27">
        <v>189</v>
      </c>
      <c r="D116" s="25" t="s">
        <v>24</v>
      </c>
      <c r="E116" s="168"/>
      <c r="F116" s="168"/>
      <c r="G116" s="29"/>
      <c r="H116" s="170">
        <v>122.0228</v>
      </c>
      <c r="I116" s="55">
        <f t="shared" si="17"/>
        <v>117.62997920000001</v>
      </c>
      <c r="J116" s="55">
        <f t="shared" si="18"/>
        <v>114.2133408</v>
      </c>
      <c r="K116" s="55">
        <f t="shared" si="19"/>
        <v>111.650862</v>
      </c>
      <c r="L116" s="55">
        <f t="shared" si="20"/>
        <v>108.600292</v>
      </c>
      <c r="M116" s="55">
        <f t="shared" si="21"/>
        <v>107.380064</v>
      </c>
      <c r="AZ116" s="23" t="e">
        <f>SUM(1000/#REF!)</f>
        <v>#REF!</v>
      </c>
      <c r="BA116" s="23" t="e">
        <f>SUM(3000/#REF!)</f>
        <v>#REF!</v>
      </c>
      <c r="BB116" s="23" t="e">
        <f>SUM(10000/#REF!)</f>
        <v>#REF!</v>
      </c>
    </row>
    <row r="117" spans="1:54" ht="15.75" customHeight="1" x14ac:dyDescent="0.2">
      <c r="A117" s="18"/>
      <c r="B117" s="210" t="s">
        <v>330</v>
      </c>
      <c r="C117" s="27">
        <v>21</v>
      </c>
      <c r="D117" s="25" t="s">
        <v>168</v>
      </c>
      <c r="E117" s="168" t="s">
        <v>443</v>
      </c>
      <c r="F117" s="168" t="s">
        <v>25</v>
      </c>
      <c r="G117" s="29">
        <v>0</v>
      </c>
      <c r="H117" s="170">
        <f>SUM(G117*$M$2)</f>
        <v>0</v>
      </c>
      <c r="I117" s="22">
        <f t="shared" si="17"/>
        <v>0</v>
      </c>
      <c r="J117" s="22">
        <f t="shared" si="18"/>
        <v>0</v>
      </c>
      <c r="K117" s="22">
        <f t="shared" si="19"/>
        <v>0</v>
      </c>
      <c r="L117" s="22">
        <f t="shared" si="20"/>
        <v>0</v>
      </c>
      <c r="M117" s="22">
        <f t="shared" si="21"/>
        <v>0</v>
      </c>
      <c r="AZ117" s="23" t="e">
        <f>SUM(1000/#REF!)</f>
        <v>#REF!</v>
      </c>
      <c r="BA117" s="23" t="e">
        <f>SUM(3000/#REF!)</f>
        <v>#REF!</v>
      </c>
      <c r="BB117" s="23" t="e">
        <f>SUM(10000/#REF!)</f>
        <v>#REF!</v>
      </c>
    </row>
    <row r="118" spans="1:54" ht="15.75" customHeight="1" x14ac:dyDescent="0.2">
      <c r="A118" s="18"/>
      <c r="B118" s="210"/>
      <c r="C118" s="27">
        <v>211</v>
      </c>
      <c r="D118" s="25" t="s">
        <v>169</v>
      </c>
      <c r="E118" s="168"/>
      <c r="F118" s="168"/>
      <c r="G118" s="29"/>
      <c r="H118" s="170">
        <v>0</v>
      </c>
      <c r="I118" s="22">
        <f t="shared" si="17"/>
        <v>0</v>
      </c>
      <c r="J118" s="22">
        <f t="shared" si="18"/>
        <v>0</v>
      </c>
      <c r="K118" s="22">
        <f t="shared" si="19"/>
        <v>0</v>
      </c>
      <c r="L118" s="22">
        <f t="shared" si="20"/>
        <v>0</v>
      </c>
      <c r="M118" s="22">
        <f t="shared" si="21"/>
        <v>0</v>
      </c>
      <c r="AZ118" s="23"/>
      <c r="BA118" s="23"/>
      <c r="BB118" s="23"/>
    </row>
    <row r="119" spans="1:54" ht="15.75" customHeight="1" x14ac:dyDescent="0.2">
      <c r="A119" s="18"/>
      <c r="B119" s="210"/>
      <c r="C119" s="27">
        <v>2110</v>
      </c>
      <c r="D119" s="25" t="s">
        <v>170</v>
      </c>
      <c r="E119" s="168"/>
      <c r="F119" s="168"/>
      <c r="G119" s="29"/>
      <c r="H119" s="170">
        <v>0</v>
      </c>
      <c r="I119" s="22">
        <f t="shared" si="17"/>
        <v>0</v>
      </c>
      <c r="J119" s="22">
        <f t="shared" si="18"/>
        <v>0</v>
      </c>
      <c r="K119" s="22">
        <f t="shared" si="19"/>
        <v>0</v>
      </c>
      <c r="L119" s="22">
        <f t="shared" si="20"/>
        <v>0</v>
      </c>
      <c r="M119" s="22">
        <f t="shared" si="21"/>
        <v>0</v>
      </c>
      <c r="AZ119" s="23"/>
      <c r="BA119" s="23"/>
      <c r="BB119" s="23"/>
    </row>
    <row r="120" spans="1:54" ht="15.75" customHeight="1" x14ac:dyDescent="0.2">
      <c r="A120" s="18"/>
      <c r="B120" s="210"/>
      <c r="C120" s="27">
        <v>2111</v>
      </c>
      <c r="D120" s="25" t="s">
        <v>169</v>
      </c>
      <c r="E120" s="168"/>
      <c r="F120" s="168"/>
      <c r="G120" s="29"/>
      <c r="H120" s="170">
        <v>9.44</v>
      </c>
      <c r="I120" s="22">
        <f t="shared" si="17"/>
        <v>9.1001599999999989</v>
      </c>
      <c r="J120" s="22">
        <f t="shared" si="18"/>
        <v>8.8358399999999993</v>
      </c>
      <c r="K120" s="22">
        <f t="shared" si="19"/>
        <v>8.6375999999999991</v>
      </c>
      <c r="L120" s="22">
        <f t="shared" si="20"/>
        <v>8.4016000000000002</v>
      </c>
      <c r="M120" s="22">
        <f t="shared" si="21"/>
        <v>8.3071999999999999</v>
      </c>
      <c r="AZ120" s="23"/>
      <c r="BA120" s="23"/>
      <c r="BB120" s="23"/>
    </row>
    <row r="121" spans="1:54" ht="15.75" customHeight="1" x14ac:dyDescent="0.2">
      <c r="A121" s="18"/>
      <c r="B121" s="210"/>
      <c r="C121" s="27">
        <v>2113</v>
      </c>
      <c r="D121" s="25" t="s">
        <v>170</v>
      </c>
      <c r="E121" s="168"/>
      <c r="F121" s="168"/>
      <c r="G121" s="29"/>
      <c r="H121" s="170">
        <v>9.44</v>
      </c>
      <c r="I121" s="22">
        <f t="shared" si="17"/>
        <v>9.1001599999999989</v>
      </c>
      <c r="J121" s="22">
        <f t="shared" si="18"/>
        <v>8.8358399999999993</v>
      </c>
      <c r="K121" s="22">
        <f t="shared" si="19"/>
        <v>8.6375999999999991</v>
      </c>
      <c r="L121" s="22">
        <f t="shared" si="20"/>
        <v>8.4016000000000002</v>
      </c>
      <c r="M121" s="22">
        <f t="shared" si="21"/>
        <v>8.3071999999999999</v>
      </c>
      <c r="AZ121" s="23"/>
      <c r="BA121" s="23"/>
      <c r="BB121" s="23"/>
    </row>
    <row r="122" spans="1:54" ht="15.75" customHeight="1" x14ac:dyDescent="0.2">
      <c r="A122" s="18"/>
      <c r="B122" s="210"/>
      <c r="C122" s="27">
        <v>63</v>
      </c>
      <c r="D122" s="25" t="s">
        <v>216</v>
      </c>
      <c r="E122" s="168" t="s">
        <v>434</v>
      </c>
      <c r="F122" s="168" t="s">
        <v>26</v>
      </c>
      <c r="G122" s="29">
        <v>0.33</v>
      </c>
      <c r="H122" s="170">
        <f>SUM(G122*$M$2)</f>
        <v>13.860000000000001</v>
      </c>
      <c r="I122" s="22">
        <f t="shared" si="17"/>
        <v>13.361040000000001</v>
      </c>
      <c r="J122" s="22">
        <f t="shared" si="18"/>
        <v>12.97296</v>
      </c>
      <c r="K122" s="22">
        <f t="shared" si="19"/>
        <v>12.681900000000001</v>
      </c>
      <c r="L122" s="22">
        <f t="shared" si="20"/>
        <v>12.335400000000002</v>
      </c>
      <c r="M122" s="22">
        <f t="shared" si="21"/>
        <v>12.196800000000001</v>
      </c>
      <c r="AZ122" s="23"/>
      <c r="BA122" s="23"/>
      <c r="BB122" s="23"/>
    </row>
    <row r="123" spans="1:54" ht="15.75" customHeight="1" x14ac:dyDescent="0.2">
      <c r="A123" s="18"/>
      <c r="B123" s="210"/>
      <c r="C123" s="27">
        <v>30632</v>
      </c>
      <c r="D123" s="25" t="s">
        <v>216</v>
      </c>
      <c r="E123" s="203"/>
      <c r="F123" s="203"/>
      <c r="G123" s="29">
        <v>0.39</v>
      </c>
      <c r="H123" s="170">
        <f>SUM(G123*$M$2)</f>
        <v>16.38</v>
      </c>
      <c r="I123" s="22">
        <f t="shared" ref="I123" si="27">SUM(H123-0.036*H123)</f>
        <v>15.790319999999999</v>
      </c>
      <c r="J123" s="22">
        <f t="shared" ref="J123" si="28">SUM(H123-0.064*H123)</f>
        <v>15.331679999999999</v>
      </c>
      <c r="K123" s="22">
        <f t="shared" ref="K123" si="29">SUM(H123-0.085*H123)</f>
        <v>14.987699999999998</v>
      </c>
      <c r="L123" s="22">
        <f t="shared" ref="L123" si="30">SUM(H123-0.11*H123)</f>
        <v>14.578199999999999</v>
      </c>
      <c r="M123" s="22">
        <f t="shared" ref="M123" si="31">SUM(H123-0.12*H123)</f>
        <v>14.414399999999999</v>
      </c>
      <c r="AZ123" s="23"/>
      <c r="BA123" s="23"/>
      <c r="BB123" s="23"/>
    </row>
    <row r="124" spans="1:54" ht="15.75" customHeight="1" x14ac:dyDescent="0.2">
      <c r="A124" s="18"/>
      <c r="B124" s="210"/>
      <c r="C124" s="27">
        <v>63210</v>
      </c>
      <c r="D124" s="25" t="s">
        <v>217</v>
      </c>
      <c r="E124" s="168" t="s">
        <v>441</v>
      </c>
      <c r="F124" s="168" t="s">
        <v>1</v>
      </c>
      <c r="G124" s="29"/>
      <c r="H124" s="170">
        <v>0</v>
      </c>
      <c r="I124" s="22">
        <f t="shared" si="17"/>
        <v>0</v>
      </c>
      <c r="J124" s="22">
        <f t="shared" si="18"/>
        <v>0</v>
      </c>
      <c r="K124" s="22">
        <f t="shared" si="19"/>
        <v>0</v>
      </c>
      <c r="L124" s="22">
        <f t="shared" si="20"/>
        <v>0</v>
      </c>
      <c r="M124" s="22">
        <f t="shared" si="21"/>
        <v>0</v>
      </c>
      <c r="AZ124" s="23" t="e">
        <f>SUM(1000/#REF!)</f>
        <v>#REF!</v>
      </c>
      <c r="BA124" s="23" t="e">
        <f>SUM(3000/#REF!)</f>
        <v>#REF!</v>
      </c>
      <c r="BB124" s="23" t="e">
        <f>SUM(10000/#REF!)</f>
        <v>#REF!</v>
      </c>
    </row>
    <row r="125" spans="1:54" ht="15.75" customHeight="1" x14ac:dyDescent="0.2">
      <c r="A125" s="18"/>
      <c r="B125" s="210"/>
      <c r="C125" s="27">
        <v>6329</v>
      </c>
      <c r="D125" s="25" t="s">
        <v>218</v>
      </c>
      <c r="E125" s="168"/>
      <c r="F125" s="168"/>
      <c r="G125" s="29"/>
      <c r="H125" s="170">
        <v>0</v>
      </c>
      <c r="I125" s="22">
        <f t="shared" si="17"/>
        <v>0</v>
      </c>
      <c r="J125" s="22">
        <f t="shared" si="18"/>
        <v>0</v>
      </c>
      <c r="K125" s="22">
        <f t="shared" si="19"/>
        <v>0</v>
      </c>
      <c r="L125" s="22">
        <f t="shared" si="20"/>
        <v>0</v>
      </c>
      <c r="M125" s="22">
        <f t="shared" si="21"/>
        <v>0</v>
      </c>
      <c r="AZ125" s="23" t="e">
        <f>SUM(1000/#REF!)</f>
        <v>#REF!</v>
      </c>
      <c r="BA125" s="23" t="e">
        <f>SUM(3000/#REF!)</f>
        <v>#REF!</v>
      </c>
      <c r="BB125" s="23" t="e">
        <f>SUM(10000/#REF!)</f>
        <v>#REF!</v>
      </c>
    </row>
    <row r="126" spans="1:54" ht="15.75" customHeight="1" x14ac:dyDescent="0.2">
      <c r="A126" s="18"/>
      <c r="B126" s="210"/>
      <c r="C126" s="27">
        <v>6328</v>
      </c>
      <c r="D126" s="25" t="s">
        <v>219</v>
      </c>
      <c r="E126" s="168"/>
      <c r="F126" s="168"/>
      <c r="G126" s="29"/>
      <c r="H126" s="170">
        <v>0</v>
      </c>
      <c r="I126" s="22">
        <f t="shared" si="17"/>
        <v>0</v>
      </c>
      <c r="J126" s="22">
        <f t="shared" si="18"/>
        <v>0</v>
      </c>
      <c r="K126" s="22">
        <f t="shared" si="19"/>
        <v>0</v>
      </c>
      <c r="L126" s="22">
        <f t="shared" si="20"/>
        <v>0</v>
      </c>
      <c r="M126" s="22">
        <f t="shared" si="21"/>
        <v>0</v>
      </c>
      <c r="AZ126" s="23" t="e">
        <f>SUM(1000/#REF!)</f>
        <v>#REF!</v>
      </c>
      <c r="BA126" s="23" t="e">
        <f>SUM(3000/#REF!)</f>
        <v>#REF!</v>
      </c>
      <c r="BB126" s="23" t="e">
        <f>SUM(10000/#REF!)</f>
        <v>#REF!</v>
      </c>
    </row>
    <row r="127" spans="1:54" ht="15.75" customHeight="1" x14ac:dyDescent="0.2">
      <c r="A127" s="18"/>
      <c r="B127" s="210"/>
      <c r="C127" s="27">
        <v>633</v>
      </c>
      <c r="D127" s="25" t="s">
        <v>216</v>
      </c>
      <c r="E127" s="168"/>
      <c r="F127" s="168"/>
      <c r="G127" s="29">
        <v>0.33</v>
      </c>
      <c r="H127" s="170">
        <f>SUM(G127*$M$2)</f>
        <v>13.860000000000001</v>
      </c>
      <c r="I127" s="22">
        <f t="shared" si="17"/>
        <v>13.361040000000001</v>
      </c>
      <c r="J127" s="22">
        <f t="shared" si="18"/>
        <v>12.97296</v>
      </c>
      <c r="K127" s="22">
        <f t="shared" si="19"/>
        <v>12.681900000000001</v>
      </c>
      <c r="L127" s="22">
        <f t="shared" si="20"/>
        <v>12.335400000000002</v>
      </c>
      <c r="M127" s="22">
        <f t="shared" si="21"/>
        <v>12.196800000000001</v>
      </c>
      <c r="AZ127" s="23" t="e">
        <f>SUM(1000/#REF!)</f>
        <v>#REF!</v>
      </c>
      <c r="BA127" s="23" t="e">
        <f>SUM(3000/#REF!)</f>
        <v>#REF!</v>
      </c>
      <c r="BB127" s="23" t="e">
        <f>SUM(10000/#REF!)</f>
        <v>#REF!</v>
      </c>
    </row>
    <row r="128" spans="1:54" ht="30" x14ac:dyDescent="0.2">
      <c r="A128" s="18"/>
      <c r="B128" s="210"/>
      <c r="C128" s="27">
        <v>30208</v>
      </c>
      <c r="D128" s="25" t="s">
        <v>519</v>
      </c>
      <c r="E128" s="193"/>
      <c r="F128" s="193"/>
      <c r="G128" s="29">
        <v>0.33</v>
      </c>
      <c r="H128" s="170">
        <f>SUM(G128*$M$2)</f>
        <v>13.860000000000001</v>
      </c>
      <c r="I128" s="22">
        <f t="shared" ref="I128" si="32">SUM(H128-0.036*H128)</f>
        <v>13.361040000000001</v>
      </c>
      <c r="J128" s="22">
        <f t="shared" ref="J128" si="33">SUM(H128-0.064*H128)</f>
        <v>12.97296</v>
      </c>
      <c r="K128" s="22">
        <f t="shared" ref="K128" si="34">SUM(H128-0.085*H128)</f>
        <v>12.681900000000001</v>
      </c>
      <c r="L128" s="22">
        <f t="shared" ref="L128" si="35">SUM(H128-0.11*H128)</f>
        <v>12.335400000000002</v>
      </c>
      <c r="M128" s="22">
        <f t="shared" ref="M128" si="36">SUM(H128-0.12*H128)</f>
        <v>12.196800000000001</v>
      </c>
      <c r="AZ128" s="23"/>
      <c r="BA128" s="23"/>
      <c r="BB128" s="23"/>
    </row>
    <row r="129" spans="1:54" ht="15.75" customHeight="1" x14ac:dyDescent="0.2">
      <c r="A129" s="18"/>
      <c r="B129" s="210"/>
      <c r="C129" s="27">
        <v>6349</v>
      </c>
      <c r="D129" s="25" t="s">
        <v>220</v>
      </c>
      <c r="E129" s="168"/>
      <c r="F129" s="168"/>
      <c r="G129" s="29"/>
      <c r="H129" s="170">
        <v>0</v>
      </c>
      <c r="I129" s="22">
        <f t="shared" ref="I129" si="37">SUM(H129-0.036*H129)</f>
        <v>0</v>
      </c>
      <c r="J129" s="22">
        <f t="shared" ref="J129" si="38">SUM(H129-0.064*H129)</f>
        <v>0</v>
      </c>
      <c r="K129" s="22">
        <f t="shared" ref="K129" si="39">SUM(H129-0.085*H129)</f>
        <v>0</v>
      </c>
      <c r="L129" s="22">
        <f t="shared" ref="L129" si="40">SUM(H129-0.11*H129)</f>
        <v>0</v>
      </c>
      <c r="M129" s="22">
        <f t="shared" ref="M129" si="41">SUM(H129-0.12*H129)</f>
        <v>0</v>
      </c>
      <c r="AZ129" s="23"/>
      <c r="BA129" s="23"/>
      <c r="BB129" s="23"/>
    </row>
    <row r="130" spans="1:54" ht="15.75" customHeight="1" x14ac:dyDescent="0.2">
      <c r="A130" s="18"/>
      <c r="B130" s="210"/>
      <c r="C130" s="27">
        <v>63410</v>
      </c>
      <c r="D130" s="25" t="s">
        <v>221</v>
      </c>
      <c r="E130" s="168"/>
      <c r="F130" s="168"/>
      <c r="G130" s="29"/>
      <c r="H130" s="170">
        <v>0</v>
      </c>
      <c r="I130" s="22">
        <f t="shared" si="17"/>
        <v>0</v>
      </c>
      <c r="J130" s="22">
        <f t="shared" si="18"/>
        <v>0</v>
      </c>
      <c r="K130" s="22">
        <f t="shared" si="19"/>
        <v>0</v>
      </c>
      <c r="L130" s="22">
        <f t="shared" si="20"/>
        <v>0</v>
      </c>
      <c r="M130" s="22">
        <f t="shared" si="21"/>
        <v>0</v>
      </c>
      <c r="AZ130" s="23"/>
      <c r="BA130" s="23"/>
      <c r="BB130" s="23"/>
    </row>
    <row r="131" spans="1:54" ht="26.25" customHeight="1" x14ac:dyDescent="0.2">
      <c r="A131" s="18"/>
      <c r="B131" s="210"/>
      <c r="C131" s="27">
        <v>63510</v>
      </c>
      <c r="D131" s="25" t="s">
        <v>222</v>
      </c>
      <c r="E131" s="168"/>
      <c r="F131" s="168"/>
      <c r="G131" s="29"/>
      <c r="H131" s="170">
        <v>0</v>
      </c>
      <c r="I131" s="22">
        <f t="shared" si="17"/>
        <v>0</v>
      </c>
      <c r="J131" s="22">
        <f t="shared" si="18"/>
        <v>0</v>
      </c>
      <c r="K131" s="22">
        <f t="shared" si="19"/>
        <v>0</v>
      </c>
      <c r="L131" s="22">
        <f t="shared" si="20"/>
        <v>0</v>
      </c>
      <c r="M131" s="22">
        <f t="shared" si="21"/>
        <v>0</v>
      </c>
      <c r="AZ131" s="23"/>
      <c r="BA131" s="23"/>
      <c r="BB131" s="23"/>
    </row>
    <row r="132" spans="1:54" ht="15.75" customHeight="1" x14ac:dyDescent="0.2">
      <c r="A132" s="18"/>
      <c r="B132" s="210"/>
      <c r="C132" s="27">
        <v>6358</v>
      </c>
      <c r="D132" s="25" t="s">
        <v>223</v>
      </c>
      <c r="E132" s="168"/>
      <c r="F132" s="168"/>
      <c r="G132" s="29"/>
      <c r="H132" s="170">
        <v>0</v>
      </c>
      <c r="I132" s="22">
        <f t="shared" si="17"/>
        <v>0</v>
      </c>
      <c r="J132" s="22">
        <f t="shared" si="18"/>
        <v>0</v>
      </c>
      <c r="K132" s="22">
        <f t="shared" si="19"/>
        <v>0</v>
      </c>
      <c r="L132" s="22">
        <f t="shared" si="20"/>
        <v>0</v>
      </c>
      <c r="M132" s="22">
        <f t="shared" si="21"/>
        <v>0</v>
      </c>
      <c r="AZ132" s="23" t="e">
        <f>SUM(1000/#REF!)</f>
        <v>#REF!</v>
      </c>
      <c r="BA132" s="23" t="e">
        <f>SUM(3000/#REF!)</f>
        <v>#REF!</v>
      </c>
      <c r="BB132" s="23" t="e">
        <f>SUM(10000/#REF!)</f>
        <v>#REF!</v>
      </c>
    </row>
    <row r="133" spans="1:54" ht="15.75" customHeight="1" x14ac:dyDescent="0.2">
      <c r="A133" s="18"/>
      <c r="B133" s="210"/>
      <c r="C133" s="27">
        <v>6359</v>
      </c>
      <c r="D133" s="25" t="s">
        <v>224</v>
      </c>
      <c r="E133" s="168"/>
      <c r="F133" s="168"/>
      <c r="G133" s="29"/>
      <c r="H133" s="170">
        <v>0</v>
      </c>
      <c r="I133" s="22">
        <f t="shared" si="17"/>
        <v>0</v>
      </c>
      <c r="J133" s="22">
        <f t="shared" si="18"/>
        <v>0</v>
      </c>
      <c r="K133" s="22">
        <f t="shared" si="19"/>
        <v>0</v>
      </c>
      <c r="L133" s="22">
        <f t="shared" si="20"/>
        <v>0</v>
      </c>
      <c r="M133" s="22">
        <f t="shared" si="21"/>
        <v>0</v>
      </c>
      <c r="AZ133" s="23" t="e">
        <f>SUM(1000/#REF!)</f>
        <v>#REF!</v>
      </c>
      <c r="BA133" s="23" t="e">
        <f>SUM(3000/#REF!)</f>
        <v>#REF!</v>
      </c>
      <c r="BB133" s="23" t="e">
        <f>SUM(10000/#REF!)</f>
        <v>#REF!</v>
      </c>
    </row>
    <row r="134" spans="1:54" ht="15.75" customHeight="1" x14ac:dyDescent="0.2">
      <c r="A134" s="18"/>
      <c r="B134" s="210"/>
      <c r="C134" s="124">
        <v>302019</v>
      </c>
      <c r="D134" s="25" t="s">
        <v>225</v>
      </c>
      <c r="E134" s="168"/>
      <c r="F134" s="168"/>
      <c r="G134" s="29"/>
      <c r="H134" s="170">
        <v>26.75</v>
      </c>
      <c r="I134" s="22">
        <f t="shared" si="17"/>
        <v>25.786999999999999</v>
      </c>
      <c r="J134" s="22">
        <f t="shared" si="18"/>
        <v>25.038</v>
      </c>
      <c r="K134" s="22">
        <f t="shared" si="19"/>
        <v>24.47625</v>
      </c>
      <c r="L134" s="22">
        <f t="shared" si="20"/>
        <v>23.807500000000001</v>
      </c>
      <c r="M134" s="22">
        <f t="shared" si="21"/>
        <v>23.54</v>
      </c>
      <c r="AZ134" s="23" t="e">
        <f>SUM(1000/#REF!)</f>
        <v>#REF!</v>
      </c>
      <c r="BA134" s="23" t="e">
        <f>SUM(3000/#REF!)</f>
        <v>#REF!</v>
      </c>
      <c r="BB134" s="23" t="e">
        <f>SUM(10000/#REF!)</f>
        <v>#REF!</v>
      </c>
    </row>
    <row r="135" spans="1:54" ht="15.75" customHeight="1" x14ac:dyDescent="0.2">
      <c r="A135" s="18"/>
      <c r="B135" s="210"/>
      <c r="C135" s="43">
        <v>3020110</v>
      </c>
      <c r="D135" s="25" t="s">
        <v>226</v>
      </c>
      <c r="E135" s="168"/>
      <c r="F135" s="168"/>
      <c r="G135" s="29"/>
      <c r="H135" s="170">
        <v>26.75</v>
      </c>
      <c r="I135" s="22">
        <f t="shared" si="17"/>
        <v>25.786999999999999</v>
      </c>
      <c r="J135" s="22">
        <f t="shared" si="18"/>
        <v>25.038</v>
      </c>
      <c r="K135" s="22">
        <f t="shared" si="19"/>
        <v>24.47625</v>
      </c>
      <c r="L135" s="22">
        <f t="shared" si="20"/>
        <v>23.807500000000001</v>
      </c>
      <c r="M135" s="22">
        <f t="shared" si="21"/>
        <v>23.54</v>
      </c>
      <c r="AZ135" s="23" t="e">
        <f>SUM(1000/#REF!)</f>
        <v>#REF!</v>
      </c>
      <c r="BA135" s="23" t="e">
        <f>SUM(3000/#REF!)</f>
        <v>#REF!</v>
      </c>
      <c r="BB135" s="23" t="e">
        <f>SUM(10000/#REF!)</f>
        <v>#REF!</v>
      </c>
    </row>
    <row r="136" spans="1:54" ht="15.75" customHeight="1" x14ac:dyDescent="0.2">
      <c r="A136" s="18"/>
      <c r="B136" s="210"/>
      <c r="C136" s="43">
        <v>3020210</v>
      </c>
      <c r="D136" s="25" t="s">
        <v>227</v>
      </c>
      <c r="E136" s="168"/>
      <c r="F136" s="168"/>
      <c r="G136" s="29"/>
      <c r="H136" s="170">
        <v>0</v>
      </c>
      <c r="I136" s="22">
        <f t="shared" si="17"/>
        <v>0</v>
      </c>
      <c r="J136" s="22">
        <f t="shared" si="18"/>
        <v>0</v>
      </c>
      <c r="K136" s="22">
        <f t="shared" si="19"/>
        <v>0</v>
      </c>
      <c r="L136" s="22">
        <f t="shared" si="20"/>
        <v>0</v>
      </c>
      <c r="M136" s="22">
        <f t="shared" si="21"/>
        <v>0</v>
      </c>
      <c r="AZ136" s="23" t="e">
        <f>SUM(1000/#REF!)</f>
        <v>#REF!</v>
      </c>
      <c r="BA136" s="23" t="e">
        <f>SUM(3000/#REF!)</f>
        <v>#REF!</v>
      </c>
      <c r="BB136" s="23" t="e">
        <f>SUM(10000/#REF!)</f>
        <v>#REF!</v>
      </c>
    </row>
    <row r="137" spans="1:54" ht="15.75" customHeight="1" x14ac:dyDescent="0.2">
      <c r="A137" s="18"/>
      <c r="B137" s="210"/>
      <c r="C137" s="27">
        <v>636</v>
      </c>
      <c r="D137" s="25" t="s">
        <v>216</v>
      </c>
      <c r="E137" s="168"/>
      <c r="F137" s="168"/>
      <c r="G137" s="29">
        <v>0</v>
      </c>
      <c r="H137" s="170">
        <f>SUM(G137*$M$2)</f>
        <v>0</v>
      </c>
      <c r="I137" s="22">
        <f t="shared" si="17"/>
        <v>0</v>
      </c>
      <c r="J137" s="22">
        <f t="shared" si="18"/>
        <v>0</v>
      </c>
      <c r="K137" s="22">
        <f t="shared" si="19"/>
        <v>0</v>
      </c>
      <c r="L137" s="22">
        <f t="shared" si="20"/>
        <v>0</v>
      </c>
      <c r="M137" s="22">
        <f t="shared" si="21"/>
        <v>0</v>
      </c>
      <c r="AZ137" s="23" t="e">
        <f>SUM(1000/#REF!)</f>
        <v>#REF!</v>
      </c>
      <c r="BA137" s="23" t="e">
        <f>SUM(3000/#REF!)</f>
        <v>#REF!</v>
      </c>
      <c r="BB137" s="23" t="e">
        <f>SUM(10000/#REF!)</f>
        <v>#REF!</v>
      </c>
    </row>
    <row r="138" spans="1:54" ht="15.75" customHeight="1" x14ac:dyDescent="0.2">
      <c r="A138" s="18"/>
      <c r="B138" s="210"/>
      <c r="C138" s="27">
        <v>6361</v>
      </c>
      <c r="D138" s="25" t="s">
        <v>216</v>
      </c>
      <c r="E138" s="168"/>
      <c r="F138" s="168"/>
      <c r="G138" s="29">
        <v>0</v>
      </c>
      <c r="H138" s="170">
        <f>SUM(G138*$M$2)</f>
        <v>0</v>
      </c>
      <c r="I138" s="22">
        <f t="shared" si="17"/>
        <v>0</v>
      </c>
      <c r="J138" s="22">
        <f t="shared" si="18"/>
        <v>0</v>
      </c>
      <c r="K138" s="22">
        <f t="shared" si="19"/>
        <v>0</v>
      </c>
      <c r="L138" s="22">
        <f t="shared" si="20"/>
        <v>0</v>
      </c>
      <c r="M138" s="22">
        <f t="shared" si="21"/>
        <v>0</v>
      </c>
      <c r="AZ138" s="23" t="e">
        <f>SUM(1000/#REF!)</f>
        <v>#REF!</v>
      </c>
      <c r="BA138" s="23" t="e">
        <f>SUM(3000/#REF!)</f>
        <v>#REF!</v>
      </c>
      <c r="BB138" s="23" t="e">
        <f>SUM(10000/#REF!)</f>
        <v>#REF!</v>
      </c>
    </row>
    <row r="139" spans="1:54" ht="15.75" customHeight="1" x14ac:dyDescent="0.2">
      <c r="A139" s="18"/>
      <c r="B139" s="210"/>
      <c r="C139" s="27">
        <v>637</v>
      </c>
      <c r="D139" s="25" t="s">
        <v>216</v>
      </c>
      <c r="E139" s="168"/>
      <c r="F139" s="168"/>
      <c r="G139" s="29">
        <v>0</v>
      </c>
      <c r="H139" s="170">
        <f>SUM(G139*$M$2)</f>
        <v>0</v>
      </c>
      <c r="I139" s="22">
        <f t="shared" si="17"/>
        <v>0</v>
      </c>
      <c r="J139" s="22">
        <f t="shared" si="18"/>
        <v>0</v>
      </c>
      <c r="K139" s="22">
        <f t="shared" si="19"/>
        <v>0</v>
      </c>
      <c r="L139" s="22">
        <f t="shared" si="20"/>
        <v>0</v>
      </c>
      <c r="M139" s="22">
        <f t="shared" si="21"/>
        <v>0</v>
      </c>
      <c r="AZ139" s="23" t="e">
        <f>SUM(1000/#REF!)</f>
        <v>#REF!</v>
      </c>
      <c r="BA139" s="23" t="e">
        <f>SUM(3000/#REF!)</f>
        <v>#REF!</v>
      </c>
      <c r="BB139" s="23" t="e">
        <f>SUM(10000/#REF!)</f>
        <v>#REF!</v>
      </c>
    </row>
    <row r="140" spans="1:54" ht="27.75" customHeight="1" x14ac:dyDescent="0.2">
      <c r="A140" s="18"/>
      <c r="B140" s="210"/>
      <c r="C140" s="27">
        <v>6388</v>
      </c>
      <c r="D140" s="25" t="s">
        <v>228</v>
      </c>
      <c r="E140" s="168"/>
      <c r="F140" s="168"/>
      <c r="G140" s="29"/>
      <c r="H140" s="170">
        <v>20.29</v>
      </c>
      <c r="I140" s="22">
        <f t="shared" si="17"/>
        <v>19.559559999999998</v>
      </c>
      <c r="J140" s="22">
        <f t="shared" si="18"/>
        <v>18.991440000000001</v>
      </c>
      <c r="K140" s="22">
        <f t="shared" si="19"/>
        <v>18.565349999999999</v>
      </c>
      <c r="L140" s="22">
        <f t="shared" si="20"/>
        <v>18.0581</v>
      </c>
      <c r="M140" s="22">
        <f t="shared" si="21"/>
        <v>17.8552</v>
      </c>
      <c r="AZ140" s="23" t="e">
        <f>SUM(1000/#REF!)</f>
        <v>#REF!</v>
      </c>
      <c r="BA140" s="23" t="e">
        <f>SUM(3000/#REF!)</f>
        <v>#REF!</v>
      </c>
      <c r="BB140" s="23"/>
    </row>
    <row r="141" spans="1:54" ht="15" customHeight="1" x14ac:dyDescent="0.2">
      <c r="A141" s="18"/>
      <c r="B141" s="210"/>
      <c r="C141" s="27">
        <v>6389</v>
      </c>
      <c r="D141" s="25" t="s">
        <v>229</v>
      </c>
      <c r="E141" s="168"/>
      <c r="F141" s="168"/>
      <c r="G141" s="29"/>
      <c r="H141" s="170">
        <v>20.29</v>
      </c>
      <c r="I141" s="22">
        <f t="shared" si="17"/>
        <v>19.559559999999998</v>
      </c>
      <c r="J141" s="22">
        <f t="shared" si="18"/>
        <v>18.991440000000001</v>
      </c>
      <c r="K141" s="22">
        <f t="shared" si="19"/>
        <v>18.565349999999999</v>
      </c>
      <c r="L141" s="22">
        <f t="shared" si="20"/>
        <v>18.0581</v>
      </c>
      <c r="M141" s="22">
        <f t="shared" si="21"/>
        <v>17.8552</v>
      </c>
      <c r="AZ141" s="23" t="e">
        <f>SUM(1000/#REF!)</f>
        <v>#REF!</v>
      </c>
      <c r="BA141" s="23" t="e">
        <f>SUM(3000/#REF!)</f>
        <v>#REF!</v>
      </c>
      <c r="BB141" s="23" t="e">
        <f>SUM(10000/#REF!)</f>
        <v>#REF!</v>
      </c>
    </row>
    <row r="142" spans="1:54" ht="15" customHeight="1" x14ac:dyDescent="0.2">
      <c r="A142" s="18"/>
      <c r="B142" s="210"/>
      <c r="C142" s="27">
        <v>63810</v>
      </c>
      <c r="D142" s="25" t="s">
        <v>230</v>
      </c>
      <c r="E142" s="168"/>
      <c r="F142" s="168"/>
      <c r="G142" s="29"/>
      <c r="H142" s="170">
        <v>21.77</v>
      </c>
      <c r="I142" s="22">
        <f t="shared" si="17"/>
        <v>20.986280000000001</v>
      </c>
      <c r="J142" s="22">
        <f t="shared" si="18"/>
        <v>20.376719999999999</v>
      </c>
      <c r="K142" s="22">
        <f t="shared" si="19"/>
        <v>19.919550000000001</v>
      </c>
      <c r="L142" s="22">
        <f t="shared" si="20"/>
        <v>19.375299999999999</v>
      </c>
      <c r="M142" s="22">
        <f t="shared" si="21"/>
        <v>19.157599999999999</v>
      </c>
      <c r="AZ142" s="23" t="e">
        <f>SUM(1000/#REF!)</f>
        <v>#REF!</v>
      </c>
      <c r="BA142" s="23" t="e">
        <f>SUM(3000/#REF!)</f>
        <v>#REF!</v>
      </c>
      <c r="BB142" s="23" t="e">
        <f>SUM(10000/#REF!)</f>
        <v>#REF!</v>
      </c>
    </row>
    <row r="143" spans="1:54" ht="15.75" customHeight="1" x14ac:dyDescent="0.2">
      <c r="A143" s="18"/>
      <c r="B143" s="210"/>
      <c r="C143" s="27">
        <v>63819</v>
      </c>
      <c r="D143" s="25" t="s">
        <v>231</v>
      </c>
      <c r="E143" s="168"/>
      <c r="F143" s="168"/>
      <c r="G143" s="29"/>
      <c r="H143" s="170">
        <v>20.16</v>
      </c>
      <c r="I143" s="22">
        <f t="shared" si="17"/>
        <v>19.434239999999999</v>
      </c>
      <c r="J143" s="22">
        <f t="shared" si="18"/>
        <v>18.869759999999999</v>
      </c>
      <c r="K143" s="22">
        <f t="shared" si="19"/>
        <v>18.446400000000001</v>
      </c>
      <c r="L143" s="22">
        <f t="shared" si="20"/>
        <v>17.942399999999999</v>
      </c>
      <c r="M143" s="22">
        <f t="shared" si="21"/>
        <v>17.7408</v>
      </c>
      <c r="AZ143" s="23" t="e">
        <f>SUM(1000/#REF!)</f>
        <v>#REF!</v>
      </c>
      <c r="BA143" s="23" t="e">
        <f>SUM(3000/#REF!)</f>
        <v>#REF!</v>
      </c>
      <c r="BB143" s="23" t="e">
        <f>SUM(10000/#REF!)</f>
        <v>#REF!</v>
      </c>
    </row>
    <row r="144" spans="1:54" ht="15.75" customHeight="1" x14ac:dyDescent="0.2">
      <c r="A144" s="18"/>
      <c r="B144" s="210"/>
      <c r="C144" s="84">
        <v>638110</v>
      </c>
      <c r="D144" s="25" t="s">
        <v>232</v>
      </c>
      <c r="E144" s="168"/>
      <c r="F144" s="168"/>
      <c r="G144" s="29"/>
      <c r="H144" s="170">
        <v>21.03</v>
      </c>
      <c r="I144" s="22">
        <f t="shared" si="17"/>
        <v>20.272920000000003</v>
      </c>
      <c r="J144" s="22">
        <f t="shared" si="18"/>
        <v>19.684080000000002</v>
      </c>
      <c r="K144" s="22">
        <f t="shared" si="19"/>
        <v>19.242450000000002</v>
      </c>
      <c r="L144" s="22">
        <f t="shared" si="20"/>
        <v>18.716699999999999</v>
      </c>
      <c r="M144" s="22">
        <f t="shared" si="21"/>
        <v>18.506399999999999</v>
      </c>
      <c r="AZ144" s="23"/>
      <c r="BA144" s="23"/>
      <c r="BB144" s="23"/>
    </row>
    <row r="145" spans="1:54" ht="15.75" customHeight="1" x14ac:dyDescent="0.2">
      <c r="A145" s="18"/>
      <c r="B145" s="210"/>
      <c r="C145" s="27">
        <v>6398</v>
      </c>
      <c r="D145" s="25" t="s">
        <v>233</v>
      </c>
      <c r="E145" s="168"/>
      <c r="F145" s="168"/>
      <c r="G145" s="29"/>
      <c r="H145" s="170">
        <v>20.72</v>
      </c>
      <c r="I145" s="22">
        <f t="shared" si="17"/>
        <v>19.974080000000001</v>
      </c>
      <c r="J145" s="22">
        <f t="shared" si="18"/>
        <v>19.393919999999998</v>
      </c>
      <c r="K145" s="22">
        <f t="shared" si="19"/>
        <v>18.9588</v>
      </c>
      <c r="L145" s="22">
        <f t="shared" si="20"/>
        <v>18.440799999999999</v>
      </c>
      <c r="M145" s="22">
        <f t="shared" si="21"/>
        <v>18.233599999999999</v>
      </c>
      <c r="AZ145" s="23"/>
      <c r="BA145" s="23"/>
      <c r="BB145" s="23"/>
    </row>
    <row r="146" spans="1:54" ht="15.75" customHeight="1" x14ac:dyDescent="0.2">
      <c r="A146" s="18"/>
      <c r="B146" s="210"/>
      <c r="C146" s="27">
        <v>6399</v>
      </c>
      <c r="D146" s="25" t="s">
        <v>234</v>
      </c>
      <c r="E146" s="168"/>
      <c r="F146" s="168"/>
      <c r="G146" s="29"/>
      <c r="H146" s="170">
        <v>20.72</v>
      </c>
      <c r="I146" s="22">
        <f t="shared" si="17"/>
        <v>19.974080000000001</v>
      </c>
      <c r="J146" s="22">
        <f t="shared" si="18"/>
        <v>19.393919999999998</v>
      </c>
      <c r="K146" s="22">
        <f t="shared" si="19"/>
        <v>18.9588</v>
      </c>
      <c r="L146" s="22">
        <f t="shared" si="20"/>
        <v>18.440799999999999</v>
      </c>
      <c r="M146" s="22">
        <f t="shared" si="21"/>
        <v>18.233599999999999</v>
      </c>
      <c r="AZ146" s="23"/>
      <c r="BA146" s="23"/>
      <c r="BB146" s="23"/>
    </row>
    <row r="147" spans="1:54" ht="15.75" customHeight="1" x14ac:dyDescent="0.2">
      <c r="A147" s="18"/>
      <c r="B147" s="210"/>
      <c r="C147" s="27">
        <v>63910</v>
      </c>
      <c r="D147" s="25" t="s">
        <v>235</v>
      </c>
      <c r="E147" s="168"/>
      <c r="F147" s="168"/>
      <c r="G147" s="29"/>
      <c r="H147" s="170">
        <v>20.72</v>
      </c>
      <c r="I147" s="22">
        <f t="shared" si="17"/>
        <v>19.974080000000001</v>
      </c>
      <c r="J147" s="22">
        <f t="shared" si="18"/>
        <v>19.393919999999998</v>
      </c>
      <c r="K147" s="22">
        <f t="shared" si="19"/>
        <v>18.9588</v>
      </c>
      <c r="L147" s="22">
        <f t="shared" si="20"/>
        <v>18.440799999999999</v>
      </c>
      <c r="M147" s="22">
        <f t="shared" si="21"/>
        <v>18.233599999999999</v>
      </c>
      <c r="AZ147" s="23"/>
      <c r="BA147" s="23"/>
      <c r="BB147" s="23"/>
    </row>
    <row r="148" spans="1:54" ht="15.75" customHeight="1" x14ac:dyDescent="0.2">
      <c r="A148" s="18"/>
      <c r="B148" s="210"/>
      <c r="C148" s="27">
        <v>6848</v>
      </c>
      <c r="D148" s="25" t="s">
        <v>236</v>
      </c>
      <c r="E148" s="168"/>
      <c r="F148" s="168"/>
      <c r="G148" s="29"/>
      <c r="H148" s="170">
        <v>16.600000000000001</v>
      </c>
      <c r="I148" s="22">
        <f t="shared" si="17"/>
        <v>16.002400000000002</v>
      </c>
      <c r="J148" s="22">
        <f t="shared" si="18"/>
        <v>15.537600000000001</v>
      </c>
      <c r="K148" s="22">
        <f t="shared" si="19"/>
        <v>15.189000000000002</v>
      </c>
      <c r="L148" s="22">
        <f t="shared" si="20"/>
        <v>14.774000000000001</v>
      </c>
      <c r="M148" s="22">
        <f t="shared" si="21"/>
        <v>14.608000000000001</v>
      </c>
      <c r="AZ148" s="23"/>
      <c r="BA148" s="23"/>
      <c r="BB148" s="23"/>
    </row>
    <row r="149" spans="1:54" ht="15.75" customHeight="1" x14ac:dyDescent="0.2">
      <c r="A149" s="18"/>
      <c r="B149" s="210"/>
      <c r="C149" s="27">
        <v>6849</v>
      </c>
      <c r="D149" s="25" t="s">
        <v>237</v>
      </c>
      <c r="E149" s="168"/>
      <c r="F149" s="168"/>
      <c r="G149" s="29"/>
      <c r="H149" s="170">
        <v>19.690000000000001</v>
      </c>
      <c r="I149" s="22">
        <f t="shared" si="17"/>
        <v>18.981160000000003</v>
      </c>
      <c r="J149" s="22">
        <f t="shared" si="18"/>
        <v>18.429840000000002</v>
      </c>
      <c r="K149" s="22">
        <f t="shared" si="19"/>
        <v>18.016350000000003</v>
      </c>
      <c r="L149" s="22">
        <f t="shared" si="20"/>
        <v>17.524100000000001</v>
      </c>
      <c r="M149" s="22">
        <f t="shared" si="21"/>
        <v>17.327200000000001</v>
      </c>
      <c r="AZ149" s="23"/>
      <c r="BA149" s="23"/>
      <c r="BB149" s="23"/>
    </row>
    <row r="150" spans="1:54" ht="15.75" customHeight="1" x14ac:dyDescent="0.2">
      <c r="A150" s="18"/>
      <c r="B150" s="210"/>
      <c r="C150" s="27">
        <v>68410</v>
      </c>
      <c r="D150" s="25" t="s">
        <v>238</v>
      </c>
      <c r="E150" s="189"/>
      <c r="F150" s="189"/>
      <c r="G150" s="29"/>
      <c r="H150" s="170">
        <v>16.600000000000001</v>
      </c>
      <c r="I150" s="22">
        <f t="shared" ref="I150" si="42">SUM(H150-0.036*H150)</f>
        <v>16.002400000000002</v>
      </c>
      <c r="J150" s="22">
        <f t="shared" ref="J150" si="43">SUM(H150-0.064*H150)</f>
        <v>15.537600000000001</v>
      </c>
      <c r="K150" s="22">
        <f t="shared" ref="K150" si="44">SUM(H150-0.085*H150)</f>
        <v>15.189000000000002</v>
      </c>
      <c r="L150" s="22">
        <f t="shared" ref="L150" si="45">SUM(H150-0.11*H150)</f>
        <v>14.774000000000001</v>
      </c>
      <c r="M150" s="22">
        <f t="shared" ref="M150" si="46">SUM(H150-0.12*H150)</f>
        <v>14.608000000000001</v>
      </c>
      <c r="AZ150" s="23"/>
      <c r="BA150" s="23"/>
      <c r="BB150" s="23"/>
    </row>
    <row r="151" spans="1:54" ht="15.75" customHeight="1" x14ac:dyDescent="0.2">
      <c r="A151" s="18"/>
      <c r="B151" s="210"/>
      <c r="C151" s="84">
        <v>302078</v>
      </c>
      <c r="D151" s="25" t="s">
        <v>484</v>
      </c>
      <c r="E151" s="178"/>
      <c r="F151" s="178"/>
      <c r="G151" s="29"/>
      <c r="H151" s="170">
        <v>13.12</v>
      </c>
      <c r="I151" s="22">
        <f t="shared" si="17"/>
        <v>12.647679999999999</v>
      </c>
      <c r="J151" s="22">
        <f t="shared" si="18"/>
        <v>12.28032</v>
      </c>
      <c r="K151" s="22">
        <f t="shared" si="19"/>
        <v>12.004799999999999</v>
      </c>
      <c r="L151" s="22">
        <f t="shared" si="20"/>
        <v>11.6768</v>
      </c>
      <c r="M151" s="22">
        <f t="shared" si="21"/>
        <v>11.5456</v>
      </c>
      <c r="AZ151" s="23"/>
      <c r="BA151" s="23"/>
      <c r="BB151" s="23"/>
    </row>
    <row r="152" spans="1:54" ht="15.75" customHeight="1" x14ac:dyDescent="0.2">
      <c r="A152" s="18"/>
      <c r="B152" s="210"/>
      <c r="C152" s="84">
        <v>302079</v>
      </c>
      <c r="D152" s="25" t="s">
        <v>485</v>
      </c>
      <c r="E152" s="178"/>
      <c r="F152" s="178"/>
      <c r="G152" s="29"/>
      <c r="H152" s="170">
        <v>0</v>
      </c>
      <c r="I152" s="22">
        <f t="shared" si="17"/>
        <v>0</v>
      </c>
      <c r="J152" s="22">
        <f t="shared" si="18"/>
        <v>0</v>
      </c>
      <c r="K152" s="22">
        <f t="shared" si="19"/>
        <v>0</v>
      </c>
      <c r="L152" s="22">
        <f t="shared" si="20"/>
        <v>0</v>
      </c>
      <c r="M152" s="22">
        <f t="shared" si="21"/>
        <v>0</v>
      </c>
      <c r="AZ152" s="23"/>
      <c r="BA152" s="23"/>
      <c r="BB152" s="23"/>
    </row>
    <row r="153" spans="1:54" ht="15.75" customHeight="1" x14ac:dyDescent="0.2">
      <c r="A153" s="18"/>
      <c r="B153" s="210"/>
      <c r="C153" s="43">
        <v>3020710</v>
      </c>
      <c r="D153" s="25" t="s">
        <v>486</v>
      </c>
      <c r="E153" s="178"/>
      <c r="F153" s="178"/>
      <c r="G153" s="29"/>
      <c r="H153" s="170">
        <v>0</v>
      </c>
      <c r="I153" s="22">
        <f t="shared" si="17"/>
        <v>0</v>
      </c>
      <c r="J153" s="22">
        <f t="shared" si="18"/>
        <v>0</v>
      </c>
      <c r="K153" s="22">
        <f t="shared" si="19"/>
        <v>0</v>
      </c>
      <c r="L153" s="22">
        <f t="shared" si="20"/>
        <v>0</v>
      </c>
      <c r="M153" s="22">
        <f t="shared" si="21"/>
        <v>0</v>
      </c>
      <c r="AZ153" s="23"/>
      <c r="BA153" s="23"/>
      <c r="BB153" s="23"/>
    </row>
    <row r="154" spans="1:54" ht="15.75" customHeight="1" x14ac:dyDescent="0.2">
      <c r="A154" s="18"/>
      <c r="B154" s="210"/>
      <c r="C154" s="30">
        <v>302058</v>
      </c>
      <c r="D154" s="25" t="s">
        <v>239</v>
      </c>
      <c r="E154" s="168"/>
      <c r="F154" s="168"/>
      <c r="G154" s="29"/>
      <c r="H154" s="170">
        <v>19.13</v>
      </c>
      <c r="I154" s="22">
        <f t="shared" si="17"/>
        <v>18.441319999999997</v>
      </c>
      <c r="J154" s="22">
        <f t="shared" si="18"/>
        <v>17.90568</v>
      </c>
      <c r="K154" s="22">
        <f t="shared" si="19"/>
        <v>17.50395</v>
      </c>
      <c r="L154" s="22">
        <f t="shared" si="20"/>
        <v>17.025700000000001</v>
      </c>
      <c r="M154" s="22">
        <f t="shared" si="21"/>
        <v>16.834399999999999</v>
      </c>
      <c r="AZ154" s="23"/>
      <c r="BA154" s="23"/>
      <c r="BB154" s="23"/>
    </row>
    <row r="155" spans="1:54" ht="15.75" customHeight="1" x14ac:dyDescent="0.2">
      <c r="A155" s="18"/>
      <c r="B155" s="210"/>
      <c r="C155" s="30">
        <v>302059</v>
      </c>
      <c r="D155" s="25" t="s">
        <v>240</v>
      </c>
      <c r="E155" s="168"/>
      <c r="F155" s="168"/>
      <c r="G155" s="29"/>
      <c r="H155" s="170">
        <v>19.13</v>
      </c>
      <c r="I155" s="22">
        <f t="shared" si="17"/>
        <v>18.441319999999997</v>
      </c>
      <c r="J155" s="22">
        <f t="shared" si="18"/>
        <v>17.90568</v>
      </c>
      <c r="K155" s="22">
        <f t="shared" si="19"/>
        <v>17.50395</v>
      </c>
      <c r="L155" s="22">
        <f t="shared" si="20"/>
        <v>17.025700000000001</v>
      </c>
      <c r="M155" s="22">
        <f t="shared" si="21"/>
        <v>16.834399999999999</v>
      </c>
      <c r="AZ155" s="23"/>
      <c r="BA155" s="23"/>
      <c r="BB155" s="23"/>
    </row>
    <row r="156" spans="1:54" ht="15.75" customHeight="1" x14ac:dyDescent="0.2">
      <c r="A156" s="18"/>
      <c r="B156" s="210"/>
      <c r="C156" s="43">
        <v>3020510</v>
      </c>
      <c r="D156" s="25" t="s">
        <v>241</v>
      </c>
      <c r="E156" s="168"/>
      <c r="F156" s="168"/>
      <c r="G156" s="29"/>
      <c r="H156" s="170">
        <v>19.13</v>
      </c>
      <c r="I156" s="22">
        <f t="shared" si="17"/>
        <v>18.441319999999997</v>
      </c>
      <c r="J156" s="22">
        <f t="shared" si="18"/>
        <v>17.90568</v>
      </c>
      <c r="K156" s="22">
        <f t="shared" si="19"/>
        <v>17.50395</v>
      </c>
      <c r="L156" s="22">
        <f t="shared" si="20"/>
        <v>17.025700000000001</v>
      </c>
      <c r="M156" s="22">
        <f t="shared" si="21"/>
        <v>16.834399999999999</v>
      </c>
      <c r="AZ156" s="23"/>
      <c r="BA156" s="23"/>
      <c r="BB156" s="23"/>
    </row>
    <row r="157" spans="1:54" ht="20.25" customHeight="1" x14ac:dyDescent="0.2">
      <c r="A157" s="18"/>
      <c r="B157" s="210"/>
      <c r="C157" s="27">
        <v>6858</v>
      </c>
      <c r="D157" s="25" t="s">
        <v>242</v>
      </c>
      <c r="E157" s="168"/>
      <c r="F157" s="168"/>
      <c r="G157" s="29"/>
      <c r="H157" s="170">
        <v>0</v>
      </c>
      <c r="I157" s="22">
        <f t="shared" si="17"/>
        <v>0</v>
      </c>
      <c r="J157" s="22">
        <f t="shared" si="18"/>
        <v>0</v>
      </c>
      <c r="K157" s="22">
        <f t="shared" si="19"/>
        <v>0</v>
      </c>
      <c r="L157" s="22">
        <f t="shared" si="20"/>
        <v>0</v>
      </c>
      <c r="M157" s="22">
        <f t="shared" si="21"/>
        <v>0</v>
      </c>
      <c r="AZ157" s="23" t="e">
        <f>SUM(1000/#REF!)</f>
        <v>#REF!</v>
      </c>
      <c r="BA157" s="23" t="e">
        <f>SUM(3000/#REF!)</f>
        <v>#REF!</v>
      </c>
      <c r="BB157" s="23" t="e">
        <f>SUM(10000/#REF!)</f>
        <v>#REF!</v>
      </c>
    </row>
    <row r="158" spans="1:54" ht="20.25" customHeight="1" x14ac:dyDescent="0.2">
      <c r="A158" s="39"/>
      <c r="B158" s="210"/>
      <c r="C158" s="27">
        <v>6859</v>
      </c>
      <c r="D158" s="25" t="s">
        <v>243</v>
      </c>
      <c r="E158" s="168"/>
      <c r="F158" s="168"/>
      <c r="G158" s="29"/>
      <c r="H158" s="170">
        <v>0</v>
      </c>
      <c r="I158" s="22">
        <f t="shared" si="17"/>
        <v>0</v>
      </c>
      <c r="J158" s="22">
        <f t="shared" si="18"/>
        <v>0</v>
      </c>
      <c r="K158" s="22">
        <f t="shared" si="19"/>
        <v>0</v>
      </c>
      <c r="L158" s="22">
        <f t="shared" si="20"/>
        <v>0</v>
      </c>
      <c r="M158" s="22">
        <f t="shared" si="21"/>
        <v>0</v>
      </c>
      <c r="AZ158" s="23"/>
      <c r="BA158" s="23"/>
      <c r="BB158" s="23"/>
    </row>
    <row r="159" spans="1:54" ht="20.25" customHeight="1" x14ac:dyDescent="0.2">
      <c r="A159" s="39"/>
      <c r="B159" s="210"/>
      <c r="C159" s="27">
        <v>68510</v>
      </c>
      <c r="D159" s="25" t="s">
        <v>244</v>
      </c>
      <c r="E159" s="168"/>
      <c r="F159" s="168"/>
      <c r="G159" s="29"/>
      <c r="H159" s="170">
        <v>25.96</v>
      </c>
      <c r="I159" s="22">
        <f t="shared" si="17"/>
        <v>25.02544</v>
      </c>
      <c r="J159" s="22">
        <f t="shared" si="18"/>
        <v>24.298560000000002</v>
      </c>
      <c r="K159" s="22">
        <f t="shared" si="19"/>
        <v>23.753399999999999</v>
      </c>
      <c r="L159" s="22">
        <f t="shared" si="20"/>
        <v>23.104400000000002</v>
      </c>
      <c r="M159" s="22">
        <f t="shared" si="21"/>
        <v>22.844799999999999</v>
      </c>
      <c r="AZ159" s="23"/>
      <c r="BA159" s="23"/>
      <c r="BB159" s="23"/>
    </row>
    <row r="160" spans="1:54" ht="15" customHeight="1" thickBot="1" x14ac:dyDescent="0.25">
      <c r="A160" s="47"/>
      <c r="B160" s="210"/>
      <c r="C160" s="27">
        <v>6869</v>
      </c>
      <c r="D160" s="25" t="s">
        <v>245</v>
      </c>
      <c r="E160" s="168"/>
      <c r="F160" s="168"/>
      <c r="G160" s="29"/>
      <c r="H160" s="170">
        <v>28.09</v>
      </c>
      <c r="I160" s="22">
        <f t="shared" si="17"/>
        <v>27.078759999999999</v>
      </c>
      <c r="J160" s="22">
        <f t="shared" si="18"/>
        <v>26.29224</v>
      </c>
      <c r="K160" s="22">
        <f t="shared" si="19"/>
        <v>25.702349999999999</v>
      </c>
      <c r="L160" s="22">
        <f t="shared" si="20"/>
        <v>25.0001</v>
      </c>
      <c r="M160" s="22">
        <f t="shared" si="21"/>
        <v>24.719200000000001</v>
      </c>
      <c r="AZ160" s="23" t="e">
        <f>SUM(1000/#REF!)</f>
        <v>#REF!</v>
      </c>
      <c r="BA160" s="23" t="e">
        <f>SUM(3000/#REF!)</f>
        <v>#REF!</v>
      </c>
      <c r="BB160" s="23" t="e">
        <f>SUM(10000/#REF!)</f>
        <v>#REF!</v>
      </c>
    </row>
    <row r="161" spans="1:54" ht="15" customHeight="1" x14ac:dyDescent="0.2">
      <c r="A161" s="48"/>
      <c r="B161" s="210"/>
      <c r="C161" s="27">
        <v>68610</v>
      </c>
      <c r="D161" s="25" t="s">
        <v>246</v>
      </c>
      <c r="E161" s="168"/>
      <c r="F161" s="168"/>
      <c r="G161" s="29"/>
      <c r="H161" s="170">
        <v>28.09</v>
      </c>
      <c r="I161" s="22">
        <f t="shared" si="17"/>
        <v>27.078759999999999</v>
      </c>
      <c r="J161" s="22">
        <f t="shared" si="18"/>
        <v>26.29224</v>
      </c>
      <c r="K161" s="22">
        <f t="shared" si="19"/>
        <v>25.702349999999999</v>
      </c>
      <c r="L161" s="22">
        <f t="shared" si="20"/>
        <v>25.0001</v>
      </c>
      <c r="M161" s="22">
        <f t="shared" si="21"/>
        <v>24.719200000000001</v>
      </c>
      <c r="AZ161" s="23"/>
      <c r="BA161" s="23"/>
      <c r="BB161" s="23"/>
    </row>
    <row r="162" spans="1:54" ht="15" customHeight="1" x14ac:dyDescent="0.2">
      <c r="A162" s="48"/>
      <c r="B162" s="210"/>
      <c r="C162" s="27">
        <v>4</v>
      </c>
      <c r="D162" s="25" t="s">
        <v>407</v>
      </c>
      <c r="E162" s="168" t="s">
        <v>408</v>
      </c>
      <c r="F162" s="168" t="s">
        <v>11</v>
      </c>
      <c r="G162" s="29">
        <v>0.19</v>
      </c>
      <c r="H162" s="170">
        <f>SUM(G162*$M$2)</f>
        <v>7.98</v>
      </c>
      <c r="I162" s="22">
        <f t="shared" si="17"/>
        <v>7.6927200000000004</v>
      </c>
      <c r="J162" s="22">
        <f t="shared" si="18"/>
        <v>7.4692800000000004</v>
      </c>
      <c r="K162" s="22">
        <f t="shared" si="19"/>
        <v>7.3017000000000003</v>
      </c>
      <c r="L162" s="22">
        <f t="shared" si="20"/>
        <v>7.1022000000000007</v>
      </c>
      <c r="M162" s="22">
        <f t="shared" si="21"/>
        <v>7.0224000000000002</v>
      </c>
      <c r="AZ162" s="23"/>
      <c r="BA162" s="23"/>
      <c r="BB162" s="23"/>
    </row>
    <row r="163" spans="1:54" ht="15" customHeight="1" x14ac:dyDescent="0.2">
      <c r="A163" s="48"/>
      <c r="B163" s="210"/>
      <c r="C163" s="27">
        <v>3211</v>
      </c>
      <c r="D163" s="25" t="s">
        <v>407</v>
      </c>
      <c r="E163" s="168"/>
      <c r="F163" s="168"/>
      <c r="G163" s="29"/>
      <c r="H163" s="170">
        <v>0</v>
      </c>
      <c r="I163" s="22">
        <f t="shared" si="17"/>
        <v>0</v>
      </c>
      <c r="J163" s="22">
        <f t="shared" si="18"/>
        <v>0</v>
      </c>
      <c r="K163" s="22">
        <f t="shared" si="19"/>
        <v>0</v>
      </c>
      <c r="L163" s="22">
        <f t="shared" si="20"/>
        <v>0</v>
      </c>
      <c r="M163" s="22">
        <f t="shared" si="21"/>
        <v>0</v>
      </c>
      <c r="AZ163" s="23"/>
      <c r="BA163" s="23"/>
      <c r="BB163" s="23"/>
    </row>
    <row r="164" spans="1:54" ht="15" customHeight="1" x14ac:dyDescent="0.2">
      <c r="A164" s="48"/>
      <c r="B164" s="210"/>
      <c r="C164" s="27">
        <v>3212</v>
      </c>
      <c r="D164" s="25" t="s">
        <v>402</v>
      </c>
      <c r="E164" s="168"/>
      <c r="F164" s="168"/>
      <c r="G164" s="29"/>
      <c r="H164" s="170">
        <v>0</v>
      </c>
      <c r="I164" s="22">
        <f t="shared" si="17"/>
        <v>0</v>
      </c>
      <c r="J164" s="22">
        <f t="shared" si="18"/>
        <v>0</v>
      </c>
      <c r="K164" s="22">
        <f t="shared" si="19"/>
        <v>0</v>
      </c>
      <c r="L164" s="22">
        <f t="shared" si="20"/>
        <v>0</v>
      </c>
      <c r="M164" s="22">
        <f t="shared" si="21"/>
        <v>0</v>
      </c>
      <c r="AZ164" s="23"/>
      <c r="BA164" s="23"/>
      <c r="BB164" s="23"/>
    </row>
    <row r="165" spans="1:54" ht="15" customHeight="1" x14ac:dyDescent="0.2">
      <c r="A165" s="48"/>
      <c r="B165" s="210"/>
      <c r="C165" s="125">
        <v>321</v>
      </c>
      <c r="D165" s="25" t="s">
        <v>402</v>
      </c>
      <c r="E165" s="168" t="s">
        <v>403</v>
      </c>
      <c r="F165" s="168" t="s">
        <v>11</v>
      </c>
      <c r="G165" s="29">
        <v>0.19</v>
      </c>
      <c r="H165" s="170">
        <f t="shared" ref="H165:H170" si="47">SUM(G165*$M$2)</f>
        <v>7.98</v>
      </c>
      <c r="I165" s="22">
        <f t="shared" si="17"/>
        <v>7.6927200000000004</v>
      </c>
      <c r="J165" s="22">
        <f t="shared" si="18"/>
        <v>7.4692800000000004</v>
      </c>
      <c r="K165" s="22">
        <f t="shared" si="19"/>
        <v>7.3017000000000003</v>
      </c>
      <c r="L165" s="22">
        <f t="shared" si="20"/>
        <v>7.1022000000000007</v>
      </c>
      <c r="M165" s="22">
        <f t="shared" si="21"/>
        <v>7.0224000000000002</v>
      </c>
      <c r="AZ165" s="23"/>
      <c r="BA165" s="23"/>
      <c r="BB165" s="23"/>
    </row>
    <row r="166" spans="1:54" ht="15" customHeight="1" x14ac:dyDescent="0.2">
      <c r="A166" s="48"/>
      <c r="B166" s="210"/>
      <c r="C166" s="27">
        <v>204</v>
      </c>
      <c r="D166" s="25" t="s">
        <v>400</v>
      </c>
      <c r="E166" s="168"/>
      <c r="F166" s="168"/>
      <c r="G166" s="29">
        <v>0.41</v>
      </c>
      <c r="H166" s="170">
        <f t="shared" si="47"/>
        <v>17.22</v>
      </c>
      <c r="I166" s="22">
        <f t="shared" si="17"/>
        <v>16.600079999999998</v>
      </c>
      <c r="J166" s="22">
        <f t="shared" si="18"/>
        <v>16.117919999999998</v>
      </c>
      <c r="K166" s="22">
        <f t="shared" si="19"/>
        <v>15.7563</v>
      </c>
      <c r="L166" s="22">
        <f t="shared" si="20"/>
        <v>15.325799999999999</v>
      </c>
      <c r="M166" s="22">
        <f t="shared" si="21"/>
        <v>15.153599999999999</v>
      </c>
      <c r="AZ166" s="23" t="e">
        <f>SUM(1000/#REF!)</f>
        <v>#REF!</v>
      </c>
      <c r="BA166" s="23" t="e">
        <f>SUM(3000/#REF!)</f>
        <v>#REF!</v>
      </c>
      <c r="BB166" s="23" t="e">
        <f>SUM(10000/#REF!)</f>
        <v>#REF!</v>
      </c>
    </row>
    <row r="167" spans="1:54" ht="15" customHeight="1" x14ac:dyDescent="0.2">
      <c r="A167" s="48"/>
      <c r="B167" s="210"/>
      <c r="C167" s="27">
        <v>209</v>
      </c>
      <c r="D167" s="25" t="s">
        <v>400</v>
      </c>
      <c r="E167" s="168"/>
      <c r="F167" s="168" t="s">
        <v>21</v>
      </c>
      <c r="G167" s="29">
        <v>0.35</v>
      </c>
      <c r="H167" s="170">
        <f t="shared" si="47"/>
        <v>14.7</v>
      </c>
      <c r="I167" s="22">
        <f t="shared" si="17"/>
        <v>14.1708</v>
      </c>
      <c r="J167" s="22">
        <f t="shared" si="18"/>
        <v>13.7592</v>
      </c>
      <c r="K167" s="22">
        <f t="shared" si="19"/>
        <v>13.4505</v>
      </c>
      <c r="L167" s="22">
        <f t="shared" si="20"/>
        <v>13.082999999999998</v>
      </c>
      <c r="M167" s="22">
        <f t="shared" si="21"/>
        <v>12.936</v>
      </c>
      <c r="AZ167" s="23"/>
      <c r="BA167" s="23"/>
      <c r="BB167" s="23"/>
    </row>
    <row r="168" spans="1:54" ht="15" customHeight="1" x14ac:dyDescent="0.2">
      <c r="A168" s="48"/>
      <c r="B168" s="210"/>
      <c r="C168" s="27">
        <v>2041</v>
      </c>
      <c r="D168" s="25" t="s">
        <v>400</v>
      </c>
      <c r="E168" s="168"/>
      <c r="F168" s="168"/>
      <c r="G168" s="29">
        <v>0</v>
      </c>
      <c r="H168" s="170">
        <f t="shared" si="47"/>
        <v>0</v>
      </c>
      <c r="I168" s="22">
        <f t="shared" si="17"/>
        <v>0</v>
      </c>
      <c r="J168" s="22">
        <f t="shared" si="18"/>
        <v>0</v>
      </c>
      <c r="K168" s="22">
        <f t="shared" si="19"/>
        <v>0</v>
      </c>
      <c r="L168" s="22">
        <f t="shared" si="20"/>
        <v>0</v>
      </c>
      <c r="M168" s="22">
        <f t="shared" si="21"/>
        <v>0</v>
      </c>
      <c r="AZ168" s="23"/>
      <c r="BA168" s="23"/>
      <c r="BB168" s="23"/>
    </row>
    <row r="169" spans="1:54" ht="15" customHeight="1" x14ac:dyDescent="0.2">
      <c r="A169" s="48"/>
      <c r="B169" s="210"/>
      <c r="C169" s="27">
        <v>207</v>
      </c>
      <c r="D169" s="25" t="s">
        <v>345</v>
      </c>
      <c r="E169" s="168"/>
      <c r="F169" s="168" t="s">
        <v>1</v>
      </c>
      <c r="G169" s="29">
        <v>0</v>
      </c>
      <c r="H169" s="170">
        <f t="shared" si="47"/>
        <v>0</v>
      </c>
      <c r="I169" s="22">
        <f t="shared" si="17"/>
        <v>0</v>
      </c>
      <c r="J169" s="22">
        <f t="shared" si="18"/>
        <v>0</v>
      </c>
      <c r="K169" s="22">
        <f t="shared" si="19"/>
        <v>0</v>
      </c>
      <c r="L169" s="22">
        <f t="shared" si="20"/>
        <v>0</v>
      </c>
      <c r="M169" s="22">
        <f t="shared" si="21"/>
        <v>0</v>
      </c>
      <c r="AZ169" s="23"/>
      <c r="BA169" s="23"/>
      <c r="BB169" s="23"/>
    </row>
    <row r="170" spans="1:54" ht="15" customHeight="1" x14ac:dyDescent="0.2">
      <c r="A170" s="48"/>
      <c r="B170" s="210"/>
      <c r="C170" s="27">
        <v>208</v>
      </c>
      <c r="D170" s="25" t="s">
        <v>399</v>
      </c>
      <c r="E170" s="168"/>
      <c r="F170" s="168" t="s">
        <v>11</v>
      </c>
      <c r="G170" s="29">
        <v>0.49</v>
      </c>
      <c r="H170" s="170">
        <f t="shared" si="47"/>
        <v>20.58</v>
      </c>
      <c r="I170" s="22">
        <f t="shared" si="17"/>
        <v>19.839119999999998</v>
      </c>
      <c r="J170" s="22">
        <f t="shared" si="18"/>
        <v>19.262879999999999</v>
      </c>
      <c r="K170" s="22">
        <f t="shared" si="19"/>
        <v>18.830699999999997</v>
      </c>
      <c r="L170" s="22">
        <f t="shared" si="20"/>
        <v>18.316199999999998</v>
      </c>
      <c r="M170" s="22">
        <f t="shared" si="21"/>
        <v>18.110399999999998</v>
      </c>
      <c r="AZ170" s="23"/>
      <c r="BA170" s="23"/>
      <c r="BB170" s="23"/>
    </row>
    <row r="171" spans="1:54" ht="15" customHeight="1" x14ac:dyDescent="0.2">
      <c r="A171" s="48"/>
      <c r="B171" s="210"/>
      <c r="C171" s="84">
        <v>301328</v>
      </c>
      <c r="D171" s="25" t="s">
        <v>506</v>
      </c>
      <c r="E171" s="183"/>
      <c r="F171" s="183"/>
      <c r="G171" s="29"/>
      <c r="H171" s="170">
        <v>27.18</v>
      </c>
      <c r="I171" s="22">
        <f t="shared" ref="I171:I172" si="48">SUM(H171-0.036*H171)</f>
        <v>26.201519999999999</v>
      </c>
      <c r="J171" s="22">
        <f t="shared" ref="J171:J172" si="49">SUM(H171-0.064*H171)</f>
        <v>25.440480000000001</v>
      </c>
      <c r="K171" s="22">
        <f t="shared" ref="K171:K172" si="50">SUM(H171-0.085*H171)</f>
        <v>24.869699999999998</v>
      </c>
      <c r="L171" s="22">
        <f t="shared" ref="L171:L172" si="51">SUM(H171-0.11*H171)</f>
        <v>24.190200000000001</v>
      </c>
      <c r="M171" s="22">
        <f t="shared" ref="M171:M172" si="52">SUM(H171-0.12*H171)</f>
        <v>23.918399999999998</v>
      </c>
      <c r="AZ171" s="23"/>
      <c r="BA171" s="23"/>
      <c r="BB171" s="23"/>
    </row>
    <row r="172" spans="1:54" ht="15" customHeight="1" x14ac:dyDescent="0.2">
      <c r="A172" s="48"/>
      <c r="B172" s="210"/>
      <c r="C172" s="84">
        <v>301329</v>
      </c>
      <c r="D172" s="25" t="s">
        <v>507</v>
      </c>
      <c r="E172" s="183"/>
      <c r="F172" s="183"/>
      <c r="G172" s="29"/>
      <c r="H172" s="170">
        <v>27.18</v>
      </c>
      <c r="I172" s="22">
        <f t="shared" si="48"/>
        <v>26.201519999999999</v>
      </c>
      <c r="J172" s="22">
        <f t="shared" si="49"/>
        <v>25.440480000000001</v>
      </c>
      <c r="K172" s="22">
        <f t="shared" si="50"/>
        <v>24.869699999999998</v>
      </c>
      <c r="L172" s="22">
        <f t="shared" si="51"/>
        <v>24.190200000000001</v>
      </c>
      <c r="M172" s="22">
        <f t="shared" si="52"/>
        <v>23.918399999999998</v>
      </c>
      <c r="AZ172" s="23"/>
      <c r="BA172" s="23"/>
      <c r="BB172" s="23"/>
    </row>
    <row r="173" spans="1:54" ht="15.75" customHeight="1" x14ac:dyDescent="0.2">
      <c r="A173" s="48"/>
      <c r="B173" s="210"/>
      <c r="C173" s="125">
        <v>3148</v>
      </c>
      <c r="D173" s="25" t="s">
        <v>247</v>
      </c>
      <c r="E173" s="168"/>
      <c r="F173" s="168"/>
      <c r="G173" s="29"/>
      <c r="H173" s="170">
        <v>35.53</v>
      </c>
      <c r="I173" s="22">
        <f t="shared" ref="I173:I228" si="53">SUM(H173-0.036*H173)</f>
        <v>34.250920000000001</v>
      </c>
      <c r="J173" s="22">
        <f t="shared" ref="J173:J228" si="54">SUM(H173-0.064*H173)</f>
        <v>33.256080000000004</v>
      </c>
      <c r="K173" s="22">
        <f t="shared" ref="K173:K228" si="55">SUM(H173-0.085*H173)</f>
        <v>32.509950000000003</v>
      </c>
      <c r="L173" s="22">
        <f t="shared" ref="L173:L228" si="56">SUM(H173-0.11*H173)</f>
        <v>31.621700000000001</v>
      </c>
      <c r="M173" s="22">
        <f t="shared" ref="M173:M228" si="57">SUM(H173-0.12*H173)</f>
        <v>31.266400000000001</v>
      </c>
      <c r="AZ173" s="23" t="e">
        <f>SUM(1000/#REF!)</f>
        <v>#REF!</v>
      </c>
      <c r="BA173" s="23" t="e">
        <f>SUM(3000/#REF!)</f>
        <v>#REF!</v>
      </c>
      <c r="BB173" s="23" t="e">
        <f>SUM(10000/#REF!)</f>
        <v>#REF!</v>
      </c>
    </row>
    <row r="174" spans="1:54" ht="30" x14ac:dyDescent="0.2">
      <c r="A174" s="56"/>
      <c r="B174" s="210"/>
      <c r="C174" s="27">
        <v>3149</v>
      </c>
      <c r="D174" s="25" t="s">
        <v>248</v>
      </c>
      <c r="E174" s="168"/>
      <c r="F174" s="168"/>
      <c r="G174" s="29"/>
      <c r="H174" s="170">
        <v>38.29</v>
      </c>
      <c r="I174" s="22">
        <f t="shared" si="53"/>
        <v>36.911560000000001</v>
      </c>
      <c r="J174" s="22">
        <f t="shared" si="54"/>
        <v>35.839439999999996</v>
      </c>
      <c r="K174" s="22">
        <f t="shared" si="55"/>
        <v>35.035350000000001</v>
      </c>
      <c r="L174" s="22">
        <f t="shared" si="56"/>
        <v>34.078099999999999</v>
      </c>
      <c r="M174" s="22">
        <f t="shared" si="57"/>
        <v>33.6952</v>
      </c>
      <c r="AZ174" s="23" t="e">
        <f>SUM(1000/#REF!)</f>
        <v>#REF!</v>
      </c>
      <c r="BA174" s="23" t="e">
        <f>SUM(3000/#REF!)</f>
        <v>#REF!</v>
      </c>
      <c r="BB174" s="23" t="e">
        <f>SUM(10000/#REF!)</f>
        <v>#REF!</v>
      </c>
    </row>
    <row r="175" spans="1:54" ht="15.75" customHeight="1" x14ac:dyDescent="0.2">
      <c r="A175" s="56"/>
      <c r="B175" s="210"/>
      <c r="C175" s="27">
        <v>31410</v>
      </c>
      <c r="D175" s="25" t="s">
        <v>249</v>
      </c>
      <c r="E175" s="168"/>
      <c r="F175" s="168"/>
      <c r="G175" s="29"/>
      <c r="H175" s="170">
        <v>36.01</v>
      </c>
      <c r="I175" s="22">
        <f t="shared" si="53"/>
        <v>34.713639999999998</v>
      </c>
      <c r="J175" s="22">
        <f t="shared" si="54"/>
        <v>33.705359999999999</v>
      </c>
      <c r="K175" s="22">
        <f t="shared" si="55"/>
        <v>32.949149999999996</v>
      </c>
      <c r="L175" s="22">
        <f t="shared" si="56"/>
        <v>32.048899999999996</v>
      </c>
      <c r="M175" s="22">
        <f t="shared" si="57"/>
        <v>31.688800000000001</v>
      </c>
      <c r="AZ175" s="23"/>
      <c r="BA175" s="23"/>
      <c r="BB175" s="23"/>
    </row>
    <row r="176" spans="1:54" ht="15.75" customHeight="1" x14ac:dyDescent="0.2">
      <c r="A176" s="56"/>
      <c r="B176" s="210"/>
      <c r="C176" s="27">
        <v>31510</v>
      </c>
      <c r="D176" s="25" t="s">
        <v>250</v>
      </c>
      <c r="E176" s="168"/>
      <c r="F176" s="168"/>
      <c r="G176" s="29"/>
      <c r="H176" s="170">
        <v>43.49</v>
      </c>
      <c r="I176" s="22">
        <f t="shared" si="53"/>
        <v>41.92436</v>
      </c>
      <c r="J176" s="22">
        <f t="shared" si="54"/>
        <v>40.70664</v>
      </c>
      <c r="K176" s="22">
        <f t="shared" si="55"/>
        <v>39.793350000000004</v>
      </c>
      <c r="L176" s="22">
        <f t="shared" si="56"/>
        <v>38.706099999999999</v>
      </c>
      <c r="M176" s="22">
        <f t="shared" si="57"/>
        <v>38.2712</v>
      </c>
      <c r="AZ176" s="23"/>
      <c r="BA176" s="23"/>
      <c r="BB176" s="23"/>
    </row>
    <row r="177" spans="1:54" ht="15.75" customHeight="1" x14ac:dyDescent="0.2">
      <c r="A177" s="56"/>
      <c r="B177" s="210"/>
      <c r="C177" s="27">
        <v>3159</v>
      </c>
      <c r="D177" s="25" t="s">
        <v>251</v>
      </c>
      <c r="E177" s="168"/>
      <c r="F177" s="168"/>
      <c r="G177" s="29"/>
      <c r="H177" s="170">
        <v>43.49</v>
      </c>
      <c r="I177" s="22">
        <f t="shared" si="53"/>
        <v>41.92436</v>
      </c>
      <c r="J177" s="22">
        <f t="shared" si="54"/>
        <v>40.70664</v>
      </c>
      <c r="K177" s="22">
        <f t="shared" si="55"/>
        <v>39.793350000000004</v>
      </c>
      <c r="L177" s="22">
        <f t="shared" si="56"/>
        <v>38.706099999999999</v>
      </c>
      <c r="M177" s="22">
        <f t="shared" si="57"/>
        <v>38.2712</v>
      </c>
      <c r="AZ177" s="23"/>
      <c r="BA177" s="23"/>
      <c r="BB177" s="23"/>
    </row>
    <row r="178" spans="1:54" ht="15.75" customHeight="1" x14ac:dyDescent="0.2">
      <c r="A178" s="56"/>
      <c r="B178" s="210"/>
      <c r="C178" s="125">
        <v>30311</v>
      </c>
      <c r="D178" s="25" t="s">
        <v>171</v>
      </c>
      <c r="E178" s="168"/>
      <c r="F178" s="168"/>
      <c r="G178" s="29"/>
      <c r="H178" s="170">
        <v>32.64</v>
      </c>
      <c r="I178" s="22">
        <f t="shared" si="53"/>
        <v>31.464960000000001</v>
      </c>
      <c r="J178" s="22">
        <f t="shared" si="54"/>
        <v>30.55104</v>
      </c>
      <c r="K178" s="22">
        <f t="shared" si="55"/>
        <v>29.865600000000001</v>
      </c>
      <c r="L178" s="22">
        <f t="shared" si="56"/>
        <v>29.049600000000002</v>
      </c>
      <c r="M178" s="22">
        <f t="shared" si="57"/>
        <v>28.723200000000002</v>
      </c>
      <c r="AZ178" s="23"/>
      <c r="BA178" s="23"/>
      <c r="BB178" s="23"/>
    </row>
    <row r="179" spans="1:54" ht="15.75" customHeight="1" x14ac:dyDescent="0.2">
      <c r="A179" s="56"/>
      <c r="B179" s="210"/>
      <c r="C179" s="125">
        <v>30312</v>
      </c>
      <c r="D179" s="25" t="s">
        <v>171</v>
      </c>
      <c r="E179" s="179"/>
      <c r="F179" s="179"/>
      <c r="G179" s="29">
        <v>0.5</v>
      </c>
      <c r="H179" s="170">
        <f>SUM(G179*$M$2)</f>
        <v>21</v>
      </c>
      <c r="I179" s="22">
        <f t="shared" ref="I179" si="58">SUM(H179-0.036*H179)</f>
        <v>20.244</v>
      </c>
      <c r="J179" s="22">
        <f t="shared" ref="J179" si="59">SUM(H179-0.064*H179)</f>
        <v>19.655999999999999</v>
      </c>
      <c r="K179" s="22">
        <f t="shared" ref="K179" si="60">SUM(H179-0.085*H179)</f>
        <v>19.215</v>
      </c>
      <c r="L179" s="22">
        <f t="shared" ref="L179" si="61">SUM(H179-0.11*H179)</f>
        <v>18.690000000000001</v>
      </c>
      <c r="M179" s="22">
        <f t="shared" ref="M179" si="62">SUM(H179-0.12*H179)</f>
        <v>18.48</v>
      </c>
      <c r="AZ179" s="23"/>
      <c r="BA179" s="23"/>
      <c r="BB179" s="23"/>
    </row>
    <row r="180" spans="1:54" ht="15.75" customHeight="1" x14ac:dyDescent="0.2">
      <c r="A180" s="18"/>
      <c r="B180" s="210"/>
      <c r="C180" s="27">
        <v>30011</v>
      </c>
      <c r="D180" s="25" t="s">
        <v>398</v>
      </c>
      <c r="E180" s="168"/>
      <c r="F180" s="168"/>
      <c r="G180" s="29"/>
      <c r="H180" s="170">
        <v>53.86</v>
      </c>
      <c r="I180" s="22">
        <f t="shared" si="53"/>
        <v>51.921039999999998</v>
      </c>
      <c r="J180" s="22">
        <f t="shared" si="54"/>
        <v>50.412959999999998</v>
      </c>
      <c r="K180" s="22">
        <f t="shared" si="55"/>
        <v>49.2819</v>
      </c>
      <c r="L180" s="22">
        <f t="shared" si="56"/>
        <v>47.935400000000001</v>
      </c>
      <c r="M180" s="22">
        <f t="shared" si="57"/>
        <v>47.396799999999999</v>
      </c>
      <c r="AZ180" s="23" t="e">
        <f>SUM(1000/#REF!)</f>
        <v>#REF!</v>
      </c>
      <c r="BA180" s="23" t="e">
        <f>SUM(3000/#REF!)</f>
        <v>#REF!</v>
      </c>
      <c r="BB180" s="23" t="e">
        <f>SUM(10000/#REF!)</f>
        <v>#REF!</v>
      </c>
    </row>
    <row r="181" spans="1:54" ht="15.75" customHeight="1" x14ac:dyDescent="0.2">
      <c r="A181" s="18"/>
      <c r="B181" s="210"/>
      <c r="C181" s="27">
        <v>1321</v>
      </c>
      <c r="D181" s="25" t="s">
        <v>27</v>
      </c>
      <c r="E181" s="168"/>
      <c r="F181" s="168"/>
      <c r="G181" s="29"/>
      <c r="H181" s="170">
        <v>0</v>
      </c>
      <c r="I181" s="22">
        <f t="shared" si="53"/>
        <v>0</v>
      </c>
      <c r="J181" s="22">
        <f t="shared" si="54"/>
        <v>0</v>
      </c>
      <c r="K181" s="22">
        <f t="shared" si="55"/>
        <v>0</v>
      </c>
      <c r="L181" s="22">
        <f t="shared" si="56"/>
        <v>0</v>
      </c>
      <c r="M181" s="22">
        <f t="shared" si="57"/>
        <v>0</v>
      </c>
      <c r="AZ181" s="23"/>
      <c r="BA181" s="23"/>
      <c r="BB181" s="23"/>
    </row>
    <row r="182" spans="1:54" ht="15.75" customHeight="1" x14ac:dyDescent="0.2">
      <c r="A182" s="18"/>
      <c r="B182" s="210"/>
      <c r="C182" s="125">
        <v>30147</v>
      </c>
      <c r="D182" s="25" t="s">
        <v>361</v>
      </c>
      <c r="E182" s="168"/>
      <c r="F182" s="168"/>
      <c r="G182" s="29"/>
      <c r="H182" s="170">
        <v>22.44</v>
      </c>
      <c r="I182" s="22">
        <f t="shared" si="53"/>
        <v>21.632160000000002</v>
      </c>
      <c r="J182" s="22">
        <f t="shared" si="54"/>
        <v>21.00384</v>
      </c>
      <c r="K182" s="22">
        <f t="shared" si="55"/>
        <v>20.532600000000002</v>
      </c>
      <c r="L182" s="22">
        <f t="shared" si="56"/>
        <v>19.971600000000002</v>
      </c>
      <c r="M182" s="22">
        <f t="shared" si="57"/>
        <v>19.747199999999999</v>
      </c>
      <c r="AZ182" s="23"/>
      <c r="BA182" s="23"/>
      <c r="BB182" s="23"/>
    </row>
    <row r="183" spans="1:54" ht="15.75" customHeight="1" x14ac:dyDescent="0.2">
      <c r="A183" s="18"/>
      <c r="B183" s="210"/>
      <c r="C183" s="27">
        <v>14611</v>
      </c>
      <c r="D183" s="25" t="s">
        <v>362</v>
      </c>
      <c r="E183" s="168"/>
      <c r="F183" s="168"/>
      <c r="G183" s="29"/>
      <c r="H183" s="170">
        <v>31.64</v>
      </c>
      <c r="I183" s="22">
        <f t="shared" si="53"/>
        <v>30.500959999999999</v>
      </c>
      <c r="J183" s="22">
        <f t="shared" si="54"/>
        <v>29.61504</v>
      </c>
      <c r="K183" s="22">
        <f t="shared" si="55"/>
        <v>28.950600000000001</v>
      </c>
      <c r="L183" s="22">
        <f t="shared" si="56"/>
        <v>28.159600000000001</v>
      </c>
      <c r="M183" s="22">
        <f t="shared" si="57"/>
        <v>27.8432</v>
      </c>
      <c r="AZ183" s="23"/>
      <c r="BA183" s="23"/>
      <c r="BB183" s="23"/>
    </row>
    <row r="184" spans="1:54" ht="15.75" customHeight="1" x14ac:dyDescent="0.2">
      <c r="A184" s="18"/>
      <c r="B184" s="210"/>
      <c r="C184" s="43">
        <v>14610</v>
      </c>
      <c r="D184" s="25" t="s">
        <v>363</v>
      </c>
      <c r="E184" s="168"/>
      <c r="F184" s="168"/>
      <c r="G184" s="29"/>
      <c r="H184" s="170">
        <v>31.64</v>
      </c>
      <c r="I184" s="22">
        <f t="shared" si="53"/>
        <v>30.500959999999999</v>
      </c>
      <c r="J184" s="22">
        <f t="shared" si="54"/>
        <v>29.61504</v>
      </c>
      <c r="K184" s="22">
        <f t="shared" si="55"/>
        <v>28.950600000000001</v>
      </c>
      <c r="L184" s="22">
        <f t="shared" si="56"/>
        <v>28.159600000000001</v>
      </c>
      <c r="M184" s="22">
        <f t="shared" si="57"/>
        <v>27.8432</v>
      </c>
      <c r="AZ184" s="23"/>
      <c r="BA184" s="23"/>
      <c r="BB184" s="23"/>
    </row>
    <row r="185" spans="1:54" ht="15.75" customHeight="1" x14ac:dyDescent="0.2">
      <c r="A185" s="18"/>
      <c r="B185" s="210"/>
      <c r="C185" s="43">
        <v>1469</v>
      </c>
      <c r="D185" s="25" t="s">
        <v>364</v>
      </c>
      <c r="E185" s="168"/>
      <c r="F185" s="168"/>
      <c r="G185" s="29"/>
      <c r="H185" s="170">
        <v>31.64</v>
      </c>
      <c r="I185" s="22">
        <f t="shared" si="53"/>
        <v>30.500959999999999</v>
      </c>
      <c r="J185" s="22">
        <f t="shared" si="54"/>
        <v>29.61504</v>
      </c>
      <c r="K185" s="22">
        <f t="shared" si="55"/>
        <v>28.950600000000001</v>
      </c>
      <c r="L185" s="22">
        <f t="shared" si="56"/>
        <v>28.159600000000001</v>
      </c>
      <c r="M185" s="22">
        <f t="shared" si="57"/>
        <v>27.8432</v>
      </c>
      <c r="AZ185" s="23"/>
      <c r="BA185" s="23"/>
      <c r="BB185" s="23"/>
    </row>
    <row r="186" spans="1:54" ht="15" x14ac:dyDescent="0.2">
      <c r="A186" s="18"/>
      <c r="B186" s="210"/>
      <c r="C186" s="27">
        <v>1468</v>
      </c>
      <c r="D186" s="25" t="s">
        <v>365</v>
      </c>
      <c r="E186" s="168"/>
      <c r="F186" s="168"/>
      <c r="G186" s="29"/>
      <c r="H186" s="170">
        <v>31.64</v>
      </c>
      <c r="I186" s="22">
        <f t="shared" si="53"/>
        <v>30.500959999999999</v>
      </c>
      <c r="J186" s="22">
        <f t="shared" si="54"/>
        <v>29.61504</v>
      </c>
      <c r="K186" s="22">
        <f t="shared" si="55"/>
        <v>28.950600000000001</v>
      </c>
      <c r="L186" s="22">
        <f t="shared" si="56"/>
        <v>28.159600000000001</v>
      </c>
      <c r="M186" s="22">
        <f t="shared" si="57"/>
        <v>27.8432</v>
      </c>
      <c r="AZ186" s="23"/>
      <c r="BA186" s="23"/>
      <c r="BB186" s="23"/>
    </row>
    <row r="187" spans="1:54" ht="30" x14ac:dyDescent="0.2">
      <c r="A187" s="18"/>
      <c r="B187" s="210"/>
      <c r="C187" s="27">
        <v>14629</v>
      </c>
      <c r="D187" s="25" t="s">
        <v>366</v>
      </c>
      <c r="E187" s="168"/>
      <c r="F187" s="168"/>
      <c r="G187" s="29"/>
      <c r="H187" s="170">
        <v>0</v>
      </c>
      <c r="I187" s="22">
        <f t="shared" si="53"/>
        <v>0</v>
      </c>
      <c r="J187" s="22">
        <f t="shared" si="54"/>
        <v>0</v>
      </c>
      <c r="K187" s="22">
        <f t="shared" si="55"/>
        <v>0</v>
      </c>
      <c r="L187" s="22">
        <f t="shared" si="56"/>
        <v>0</v>
      </c>
      <c r="M187" s="22">
        <f t="shared" si="57"/>
        <v>0</v>
      </c>
      <c r="AZ187" s="23"/>
      <c r="BA187" s="23"/>
      <c r="BB187" s="23"/>
    </row>
    <row r="188" spans="1:54" ht="30" x14ac:dyDescent="0.2">
      <c r="A188" s="18"/>
      <c r="B188" s="210"/>
      <c r="C188" s="30">
        <v>146210</v>
      </c>
      <c r="D188" s="25" t="s">
        <v>367</v>
      </c>
      <c r="E188" s="168"/>
      <c r="F188" s="168"/>
      <c r="G188" s="29"/>
      <c r="H188" s="170">
        <v>19.22</v>
      </c>
      <c r="I188" s="22">
        <f t="shared" si="53"/>
        <v>18.528079999999999</v>
      </c>
      <c r="J188" s="22">
        <f t="shared" si="54"/>
        <v>17.989919999999998</v>
      </c>
      <c r="K188" s="22">
        <f t="shared" si="55"/>
        <v>17.586299999999998</v>
      </c>
      <c r="L188" s="22">
        <f t="shared" si="56"/>
        <v>17.105799999999999</v>
      </c>
      <c r="M188" s="22">
        <f t="shared" si="57"/>
        <v>16.913599999999999</v>
      </c>
      <c r="AZ188" s="23"/>
      <c r="BA188" s="23"/>
      <c r="BB188" s="23"/>
    </row>
    <row r="189" spans="1:54" ht="15.75" customHeight="1" x14ac:dyDescent="0.2">
      <c r="A189" s="18"/>
      <c r="B189" s="210"/>
      <c r="C189" s="30">
        <v>14638</v>
      </c>
      <c r="D189" s="25" t="s">
        <v>252</v>
      </c>
      <c r="E189" s="168"/>
      <c r="F189" s="168"/>
      <c r="G189" s="29"/>
      <c r="H189" s="170">
        <v>0</v>
      </c>
      <c r="I189" s="22">
        <f t="shared" si="53"/>
        <v>0</v>
      </c>
      <c r="J189" s="22">
        <f t="shared" si="54"/>
        <v>0</v>
      </c>
      <c r="K189" s="22">
        <f t="shared" si="55"/>
        <v>0</v>
      </c>
      <c r="L189" s="22">
        <f t="shared" si="56"/>
        <v>0</v>
      </c>
      <c r="M189" s="22">
        <f t="shared" si="57"/>
        <v>0</v>
      </c>
      <c r="AZ189" s="23"/>
      <c r="BA189" s="23"/>
      <c r="BB189" s="23"/>
    </row>
    <row r="190" spans="1:54" ht="15.75" customHeight="1" x14ac:dyDescent="0.2">
      <c r="A190" s="18"/>
      <c r="B190" s="210"/>
      <c r="C190" s="27">
        <v>14639</v>
      </c>
      <c r="D190" s="25" t="s">
        <v>253</v>
      </c>
      <c r="E190" s="168"/>
      <c r="F190" s="168"/>
      <c r="G190" s="29"/>
      <c r="H190" s="170">
        <v>20.66</v>
      </c>
      <c r="I190" s="22">
        <f t="shared" si="53"/>
        <v>19.916240000000002</v>
      </c>
      <c r="J190" s="22">
        <f t="shared" si="54"/>
        <v>19.337759999999999</v>
      </c>
      <c r="K190" s="22">
        <f t="shared" si="55"/>
        <v>18.9039</v>
      </c>
      <c r="L190" s="22">
        <f t="shared" si="56"/>
        <v>18.3874</v>
      </c>
      <c r="M190" s="22">
        <f t="shared" si="57"/>
        <v>18.180800000000001</v>
      </c>
      <c r="AZ190" s="23"/>
      <c r="BA190" s="23"/>
      <c r="BB190" s="23"/>
    </row>
    <row r="191" spans="1:54" ht="15.75" customHeight="1" x14ac:dyDescent="0.2">
      <c r="A191" s="18"/>
      <c r="B191" s="210"/>
      <c r="C191" s="30">
        <v>146310</v>
      </c>
      <c r="D191" s="25" t="s">
        <v>254</v>
      </c>
      <c r="E191" s="168"/>
      <c r="F191" s="168"/>
      <c r="G191" s="29"/>
      <c r="H191" s="170">
        <v>20.66</v>
      </c>
      <c r="I191" s="22">
        <f t="shared" si="53"/>
        <v>19.916240000000002</v>
      </c>
      <c r="J191" s="22">
        <f t="shared" si="54"/>
        <v>19.337759999999999</v>
      </c>
      <c r="K191" s="22">
        <f t="shared" si="55"/>
        <v>18.9039</v>
      </c>
      <c r="L191" s="22">
        <f t="shared" si="56"/>
        <v>18.3874</v>
      </c>
      <c r="M191" s="22">
        <f t="shared" si="57"/>
        <v>18.180800000000001</v>
      </c>
      <c r="AZ191" s="23"/>
      <c r="BA191" s="23"/>
      <c r="BB191" s="23"/>
    </row>
    <row r="192" spans="1:54" ht="15.75" customHeight="1" x14ac:dyDescent="0.2">
      <c r="A192" s="18"/>
      <c r="B192" s="210"/>
      <c r="C192" s="27">
        <v>14648</v>
      </c>
      <c r="D192" s="25" t="s">
        <v>255</v>
      </c>
      <c r="E192" s="168"/>
      <c r="F192" s="168"/>
      <c r="G192" s="29"/>
      <c r="H192" s="170">
        <v>20.94</v>
      </c>
      <c r="I192" s="22">
        <f t="shared" si="53"/>
        <v>20.186160000000001</v>
      </c>
      <c r="J192" s="22">
        <f t="shared" si="54"/>
        <v>19.59984</v>
      </c>
      <c r="K192" s="22">
        <f t="shared" si="55"/>
        <v>19.1601</v>
      </c>
      <c r="L192" s="22">
        <f t="shared" si="56"/>
        <v>18.636600000000001</v>
      </c>
      <c r="M192" s="22">
        <f t="shared" si="57"/>
        <v>18.427200000000003</v>
      </c>
      <c r="AZ192" s="23"/>
      <c r="BA192" s="23"/>
      <c r="BB192" s="23"/>
    </row>
    <row r="193" spans="1:54" ht="15.75" customHeight="1" x14ac:dyDescent="0.2">
      <c r="A193" s="18"/>
      <c r="B193" s="210"/>
      <c r="C193" s="27">
        <v>14649</v>
      </c>
      <c r="D193" s="25" t="s">
        <v>256</v>
      </c>
      <c r="E193" s="168"/>
      <c r="F193" s="168"/>
      <c r="G193" s="29"/>
      <c r="H193" s="170">
        <v>20.94</v>
      </c>
      <c r="I193" s="22">
        <f t="shared" si="53"/>
        <v>20.186160000000001</v>
      </c>
      <c r="J193" s="22">
        <f t="shared" si="54"/>
        <v>19.59984</v>
      </c>
      <c r="K193" s="22">
        <f t="shared" si="55"/>
        <v>19.1601</v>
      </c>
      <c r="L193" s="22">
        <f t="shared" si="56"/>
        <v>18.636600000000001</v>
      </c>
      <c r="M193" s="22">
        <f t="shared" si="57"/>
        <v>18.427200000000003</v>
      </c>
      <c r="AZ193" s="23"/>
      <c r="BA193" s="23"/>
      <c r="BB193" s="23"/>
    </row>
    <row r="194" spans="1:54" ht="15.75" customHeight="1" x14ac:dyDescent="0.2">
      <c r="A194" s="18"/>
      <c r="B194" s="210"/>
      <c r="C194" s="30">
        <v>146410</v>
      </c>
      <c r="D194" s="25" t="s">
        <v>257</v>
      </c>
      <c r="E194" s="168"/>
      <c r="F194" s="168"/>
      <c r="G194" s="29"/>
      <c r="H194" s="170">
        <v>20.94</v>
      </c>
      <c r="I194" s="22">
        <f t="shared" si="53"/>
        <v>20.186160000000001</v>
      </c>
      <c r="J194" s="22">
        <f t="shared" si="54"/>
        <v>19.59984</v>
      </c>
      <c r="K194" s="22">
        <f t="shared" si="55"/>
        <v>19.1601</v>
      </c>
      <c r="L194" s="22">
        <f t="shared" si="56"/>
        <v>18.636600000000001</v>
      </c>
      <c r="M194" s="22">
        <f t="shared" si="57"/>
        <v>18.427200000000003</v>
      </c>
      <c r="AZ194" s="23"/>
      <c r="BA194" s="23"/>
      <c r="BB194" s="23"/>
    </row>
    <row r="195" spans="1:54" ht="15.75" customHeight="1" x14ac:dyDescent="0.2">
      <c r="A195" s="18"/>
      <c r="B195" s="210"/>
      <c r="C195" s="30">
        <v>14658</v>
      </c>
      <c r="D195" s="25" t="s">
        <v>258</v>
      </c>
      <c r="E195" s="168"/>
      <c r="F195" s="168"/>
      <c r="G195" s="29"/>
      <c r="H195" s="170">
        <v>0</v>
      </c>
      <c r="I195" s="22">
        <f t="shared" si="53"/>
        <v>0</v>
      </c>
      <c r="J195" s="22">
        <f t="shared" si="54"/>
        <v>0</v>
      </c>
      <c r="K195" s="22">
        <f t="shared" si="55"/>
        <v>0</v>
      </c>
      <c r="L195" s="22">
        <f t="shared" si="56"/>
        <v>0</v>
      </c>
      <c r="M195" s="22">
        <f t="shared" si="57"/>
        <v>0</v>
      </c>
      <c r="AZ195" s="23"/>
      <c r="BA195" s="23"/>
      <c r="BB195" s="23"/>
    </row>
    <row r="196" spans="1:54" ht="15.75" customHeight="1" x14ac:dyDescent="0.2">
      <c r="A196" s="18"/>
      <c r="B196" s="210"/>
      <c r="C196" s="30">
        <v>14659</v>
      </c>
      <c r="D196" s="25" t="s">
        <v>259</v>
      </c>
      <c r="E196" s="168"/>
      <c r="F196" s="168"/>
      <c r="G196" s="29"/>
      <c r="H196" s="170">
        <v>0</v>
      </c>
      <c r="I196" s="22">
        <f t="shared" si="53"/>
        <v>0</v>
      </c>
      <c r="J196" s="22">
        <f t="shared" si="54"/>
        <v>0</v>
      </c>
      <c r="K196" s="22">
        <f t="shared" si="55"/>
        <v>0</v>
      </c>
      <c r="L196" s="22">
        <f t="shared" si="56"/>
        <v>0</v>
      </c>
      <c r="M196" s="22">
        <f t="shared" si="57"/>
        <v>0</v>
      </c>
      <c r="AZ196" s="23"/>
      <c r="BA196" s="23"/>
      <c r="BB196" s="23"/>
    </row>
    <row r="197" spans="1:54" ht="15.75" customHeight="1" x14ac:dyDescent="0.2">
      <c r="A197" s="18"/>
      <c r="B197" s="210"/>
      <c r="C197" s="30">
        <v>146510</v>
      </c>
      <c r="D197" s="25" t="s">
        <v>260</v>
      </c>
      <c r="E197" s="168"/>
      <c r="F197" s="168"/>
      <c r="G197" s="29"/>
      <c r="H197" s="170">
        <v>0</v>
      </c>
      <c r="I197" s="22">
        <f t="shared" si="53"/>
        <v>0</v>
      </c>
      <c r="J197" s="22">
        <f t="shared" si="54"/>
        <v>0</v>
      </c>
      <c r="K197" s="22">
        <f t="shared" si="55"/>
        <v>0</v>
      </c>
      <c r="L197" s="22">
        <f t="shared" si="56"/>
        <v>0</v>
      </c>
      <c r="M197" s="22">
        <f t="shared" si="57"/>
        <v>0</v>
      </c>
      <c r="AZ197" s="23"/>
      <c r="BA197" s="23"/>
      <c r="BB197" s="23"/>
    </row>
    <row r="198" spans="1:54" ht="15.75" customHeight="1" x14ac:dyDescent="0.2">
      <c r="A198" s="18"/>
      <c r="B198" s="210"/>
      <c r="C198" s="30">
        <v>301148</v>
      </c>
      <c r="D198" s="25" t="s">
        <v>261</v>
      </c>
      <c r="E198" s="168"/>
      <c r="F198" s="168"/>
      <c r="G198" s="29"/>
      <c r="H198" s="170">
        <v>0</v>
      </c>
      <c r="I198" s="22">
        <f t="shared" si="53"/>
        <v>0</v>
      </c>
      <c r="J198" s="22">
        <f t="shared" si="54"/>
        <v>0</v>
      </c>
      <c r="K198" s="22">
        <f t="shared" si="55"/>
        <v>0</v>
      </c>
      <c r="L198" s="22">
        <f t="shared" si="56"/>
        <v>0</v>
      </c>
      <c r="M198" s="22">
        <f t="shared" si="57"/>
        <v>0</v>
      </c>
      <c r="AZ198" s="23"/>
      <c r="BA198" s="23"/>
      <c r="BB198" s="23"/>
    </row>
    <row r="199" spans="1:54" ht="15.75" customHeight="1" x14ac:dyDescent="0.2">
      <c r="A199" s="18"/>
      <c r="B199" s="210"/>
      <c r="C199" s="30">
        <v>301169</v>
      </c>
      <c r="D199" s="25" t="s">
        <v>262</v>
      </c>
      <c r="E199" s="168"/>
      <c r="F199" s="168"/>
      <c r="G199" s="29"/>
      <c r="H199" s="170">
        <v>0</v>
      </c>
      <c r="I199" s="22">
        <f t="shared" si="53"/>
        <v>0</v>
      </c>
      <c r="J199" s="22">
        <f t="shared" si="54"/>
        <v>0</v>
      </c>
      <c r="K199" s="22">
        <f t="shared" si="55"/>
        <v>0</v>
      </c>
      <c r="L199" s="22">
        <f t="shared" si="56"/>
        <v>0</v>
      </c>
      <c r="M199" s="22">
        <f t="shared" si="57"/>
        <v>0</v>
      </c>
      <c r="AZ199" s="23"/>
      <c r="BA199" s="23"/>
      <c r="BB199" s="23"/>
    </row>
    <row r="200" spans="1:54" ht="15" x14ac:dyDescent="0.2">
      <c r="A200" s="18"/>
      <c r="B200" s="210"/>
      <c r="C200" s="43">
        <v>3011610</v>
      </c>
      <c r="D200" s="25" t="s">
        <v>263</v>
      </c>
      <c r="E200" s="168"/>
      <c r="F200" s="168"/>
      <c r="G200" s="29"/>
      <c r="H200" s="170">
        <v>0</v>
      </c>
      <c r="I200" s="22">
        <f t="shared" si="53"/>
        <v>0</v>
      </c>
      <c r="J200" s="22">
        <f t="shared" si="54"/>
        <v>0</v>
      </c>
      <c r="K200" s="22">
        <f t="shared" si="55"/>
        <v>0</v>
      </c>
      <c r="L200" s="22">
        <f t="shared" si="56"/>
        <v>0</v>
      </c>
      <c r="M200" s="22">
        <f t="shared" si="57"/>
        <v>0</v>
      </c>
      <c r="AZ200" s="23"/>
      <c r="BA200" s="23"/>
      <c r="BB200" s="23"/>
    </row>
    <row r="201" spans="1:54" ht="30" x14ac:dyDescent="0.2">
      <c r="A201" s="18"/>
      <c r="B201" s="210"/>
      <c r="C201" s="30">
        <v>146610</v>
      </c>
      <c r="D201" s="25" t="s">
        <v>264</v>
      </c>
      <c r="E201" s="168"/>
      <c r="F201" s="168"/>
      <c r="G201" s="29"/>
      <c r="H201" s="170">
        <v>22.47</v>
      </c>
      <c r="I201" s="22">
        <f t="shared" si="53"/>
        <v>21.661079999999998</v>
      </c>
      <c r="J201" s="22">
        <f t="shared" si="54"/>
        <v>21.03192</v>
      </c>
      <c r="K201" s="22">
        <f t="shared" si="55"/>
        <v>20.56005</v>
      </c>
      <c r="L201" s="22">
        <f t="shared" si="56"/>
        <v>19.9983</v>
      </c>
      <c r="M201" s="22">
        <f t="shared" si="57"/>
        <v>19.773599999999998</v>
      </c>
      <c r="AZ201" s="23"/>
      <c r="BA201" s="23"/>
      <c r="BB201" s="23"/>
    </row>
    <row r="202" spans="1:54" ht="30" x14ac:dyDescent="0.2">
      <c r="A202" s="18"/>
      <c r="B202" s="210"/>
      <c r="C202" s="30">
        <v>14669</v>
      </c>
      <c r="D202" s="25" t="s">
        <v>265</v>
      </c>
      <c r="E202" s="168"/>
      <c r="F202" s="168"/>
      <c r="G202" s="29"/>
      <c r="H202" s="170">
        <v>22.47</v>
      </c>
      <c r="I202" s="22">
        <f t="shared" si="53"/>
        <v>21.661079999999998</v>
      </c>
      <c r="J202" s="22">
        <f t="shared" si="54"/>
        <v>21.03192</v>
      </c>
      <c r="K202" s="22">
        <f t="shared" si="55"/>
        <v>20.56005</v>
      </c>
      <c r="L202" s="22">
        <f t="shared" si="56"/>
        <v>19.9983</v>
      </c>
      <c r="M202" s="22">
        <f t="shared" si="57"/>
        <v>19.773599999999998</v>
      </c>
      <c r="AZ202" s="23"/>
      <c r="BA202" s="23"/>
      <c r="BB202" s="23"/>
    </row>
    <row r="203" spans="1:54" ht="30" x14ac:dyDescent="0.2">
      <c r="A203" s="18"/>
      <c r="B203" s="210"/>
      <c r="C203" s="30">
        <v>146710</v>
      </c>
      <c r="D203" s="25" t="s">
        <v>266</v>
      </c>
      <c r="E203" s="168"/>
      <c r="F203" s="168"/>
      <c r="G203" s="29"/>
      <c r="H203" s="170">
        <v>22.47</v>
      </c>
      <c r="I203" s="22">
        <f t="shared" si="53"/>
        <v>21.661079999999998</v>
      </c>
      <c r="J203" s="22">
        <f t="shared" si="54"/>
        <v>21.03192</v>
      </c>
      <c r="K203" s="22">
        <f t="shared" si="55"/>
        <v>20.56005</v>
      </c>
      <c r="L203" s="22">
        <f t="shared" si="56"/>
        <v>19.9983</v>
      </c>
      <c r="M203" s="22">
        <f t="shared" si="57"/>
        <v>19.773599999999998</v>
      </c>
      <c r="AZ203" s="23"/>
      <c r="BA203" s="23"/>
      <c r="BB203" s="23"/>
    </row>
    <row r="204" spans="1:54" ht="30" x14ac:dyDescent="0.2">
      <c r="A204" s="18"/>
      <c r="B204" s="210"/>
      <c r="C204" s="30">
        <v>14679</v>
      </c>
      <c r="D204" s="25" t="s">
        <v>267</v>
      </c>
      <c r="E204" s="168"/>
      <c r="F204" s="168"/>
      <c r="G204" s="29"/>
      <c r="H204" s="170">
        <v>22.47</v>
      </c>
      <c r="I204" s="22">
        <f t="shared" si="53"/>
        <v>21.661079999999998</v>
      </c>
      <c r="J204" s="22">
        <f t="shared" si="54"/>
        <v>21.03192</v>
      </c>
      <c r="K204" s="22">
        <f t="shared" si="55"/>
        <v>20.56005</v>
      </c>
      <c r="L204" s="22">
        <f t="shared" si="56"/>
        <v>19.9983</v>
      </c>
      <c r="M204" s="22">
        <f t="shared" si="57"/>
        <v>19.773599999999998</v>
      </c>
      <c r="AZ204" s="23"/>
      <c r="BA204" s="23"/>
      <c r="BB204" s="23"/>
    </row>
    <row r="205" spans="1:54" ht="30" x14ac:dyDescent="0.2">
      <c r="A205" s="18"/>
      <c r="B205" s="210"/>
      <c r="C205" s="30">
        <v>146810</v>
      </c>
      <c r="D205" s="25" t="s">
        <v>268</v>
      </c>
      <c r="E205" s="168"/>
      <c r="F205" s="168"/>
      <c r="G205" s="29"/>
      <c r="H205" s="170">
        <v>30.19</v>
      </c>
      <c r="I205" s="22">
        <f t="shared" si="53"/>
        <v>29.103160000000003</v>
      </c>
      <c r="J205" s="22">
        <f t="shared" si="54"/>
        <v>28.257840000000002</v>
      </c>
      <c r="K205" s="22">
        <f t="shared" si="55"/>
        <v>27.623850000000001</v>
      </c>
      <c r="L205" s="22">
        <f t="shared" si="56"/>
        <v>26.869100000000003</v>
      </c>
      <c r="M205" s="22">
        <f t="shared" si="57"/>
        <v>26.5672</v>
      </c>
      <c r="AZ205" s="23"/>
      <c r="BA205" s="23"/>
      <c r="BB205" s="23"/>
    </row>
    <row r="206" spans="1:54" ht="30" x14ac:dyDescent="0.2">
      <c r="A206" s="18"/>
      <c r="B206" s="210"/>
      <c r="C206" s="30">
        <v>14689</v>
      </c>
      <c r="D206" s="25" t="s">
        <v>269</v>
      </c>
      <c r="E206" s="168"/>
      <c r="F206" s="168"/>
      <c r="G206" s="29"/>
      <c r="H206" s="170">
        <v>30.19</v>
      </c>
      <c r="I206" s="22">
        <f t="shared" si="53"/>
        <v>29.103160000000003</v>
      </c>
      <c r="J206" s="22">
        <f t="shared" si="54"/>
        <v>28.257840000000002</v>
      </c>
      <c r="K206" s="22">
        <f t="shared" si="55"/>
        <v>27.623850000000001</v>
      </c>
      <c r="L206" s="22">
        <f t="shared" si="56"/>
        <v>26.869100000000003</v>
      </c>
      <c r="M206" s="22">
        <f t="shared" si="57"/>
        <v>26.5672</v>
      </c>
      <c r="AZ206" s="23"/>
      <c r="BA206" s="23"/>
      <c r="BB206" s="23"/>
    </row>
    <row r="207" spans="1:54" ht="30" x14ac:dyDescent="0.2">
      <c r="A207" s="18"/>
      <c r="B207" s="210"/>
      <c r="C207" s="30">
        <v>14688</v>
      </c>
      <c r="D207" s="25" t="s">
        <v>270</v>
      </c>
      <c r="E207" s="168"/>
      <c r="F207" s="168"/>
      <c r="G207" s="29"/>
      <c r="H207" s="170">
        <v>0</v>
      </c>
      <c r="I207" s="22">
        <f t="shared" si="53"/>
        <v>0</v>
      </c>
      <c r="J207" s="22">
        <f t="shared" si="54"/>
        <v>0</v>
      </c>
      <c r="K207" s="22">
        <f t="shared" si="55"/>
        <v>0</v>
      </c>
      <c r="L207" s="22">
        <f t="shared" si="56"/>
        <v>0</v>
      </c>
      <c r="M207" s="22">
        <f t="shared" si="57"/>
        <v>0</v>
      </c>
      <c r="AZ207" s="23"/>
      <c r="BA207" s="23"/>
      <c r="BB207" s="23"/>
    </row>
    <row r="208" spans="1:54" ht="15.75" customHeight="1" x14ac:dyDescent="0.2">
      <c r="A208" s="18"/>
      <c r="B208" s="210"/>
      <c r="C208" s="30">
        <v>301309</v>
      </c>
      <c r="D208" s="25" t="s">
        <v>500</v>
      </c>
      <c r="E208" s="182"/>
      <c r="F208" s="182"/>
      <c r="G208" s="29"/>
      <c r="H208" s="170">
        <v>14.5</v>
      </c>
      <c r="I208" s="22">
        <f t="shared" si="53"/>
        <v>13.978</v>
      </c>
      <c r="J208" s="22">
        <f t="shared" si="54"/>
        <v>13.571999999999999</v>
      </c>
      <c r="K208" s="22">
        <f t="shared" si="55"/>
        <v>13.2675</v>
      </c>
      <c r="L208" s="22">
        <f t="shared" si="56"/>
        <v>12.904999999999999</v>
      </c>
      <c r="M208" s="22">
        <f t="shared" si="57"/>
        <v>12.76</v>
      </c>
      <c r="AZ208" s="23"/>
      <c r="BA208" s="23"/>
      <c r="BB208" s="23"/>
    </row>
    <row r="209" spans="1:54" ht="30" x14ac:dyDescent="0.2">
      <c r="A209" s="18"/>
      <c r="B209" s="210"/>
      <c r="C209" s="43">
        <v>3013010</v>
      </c>
      <c r="D209" s="25" t="s">
        <v>517</v>
      </c>
      <c r="E209" s="192"/>
      <c r="F209" s="192"/>
      <c r="G209" s="29"/>
      <c r="H209" s="170">
        <v>14.5</v>
      </c>
      <c r="I209" s="22">
        <f t="shared" si="53"/>
        <v>13.978</v>
      </c>
      <c r="J209" s="22">
        <f t="shared" si="54"/>
        <v>13.571999999999999</v>
      </c>
      <c r="K209" s="22">
        <f t="shared" si="55"/>
        <v>13.2675</v>
      </c>
      <c r="L209" s="22">
        <f t="shared" si="56"/>
        <v>12.904999999999999</v>
      </c>
      <c r="M209" s="22">
        <f t="shared" si="57"/>
        <v>12.76</v>
      </c>
      <c r="AZ209" s="23"/>
      <c r="BA209" s="23"/>
      <c r="BB209" s="23"/>
    </row>
    <row r="210" spans="1:54" ht="15.75" customHeight="1" x14ac:dyDescent="0.2">
      <c r="A210" s="18"/>
      <c r="B210" s="210"/>
      <c r="C210" s="30">
        <v>6898</v>
      </c>
      <c r="D210" s="25" t="s">
        <v>271</v>
      </c>
      <c r="E210" s="168"/>
      <c r="F210" s="168"/>
      <c r="G210" s="29"/>
      <c r="H210" s="170">
        <v>31.78</v>
      </c>
      <c r="I210" s="22">
        <f t="shared" si="53"/>
        <v>30.635920000000002</v>
      </c>
      <c r="J210" s="22">
        <f t="shared" si="54"/>
        <v>29.746079999999999</v>
      </c>
      <c r="K210" s="22">
        <f t="shared" si="55"/>
        <v>29.078700000000001</v>
      </c>
      <c r="L210" s="22">
        <f t="shared" si="56"/>
        <v>28.284200000000002</v>
      </c>
      <c r="M210" s="22">
        <f t="shared" si="57"/>
        <v>27.9664</v>
      </c>
      <c r="AZ210" s="23"/>
      <c r="BA210" s="23"/>
      <c r="BB210" s="23"/>
    </row>
    <row r="211" spans="1:54" ht="15.75" customHeight="1" x14ac:dyDescent="0.2">
      <c r="A211" s="18"/>
      <c r="B211" s="210"/>
      <c r="C211" s="30">
        <v>6899</v>
      </c>
      <c r="D211" s="25" t="s">
        <v>272</v>
      </c>
      <c r="E211" s="168"/>
      <c r="F211" s="168"/>
      <c r="G211" s="29"/>
      <c r="H211" s="170">
        <v>31.78</v>
      </c>
      <c r="I211" s="22">
        <f t="shared" si="53"/>
        <v>30.635920000000002</v>
      </c>
      <c r="J211" s="22">
        <f t="shared" si="54"/>
        <v>29.746079999999999</v>
      </c>
      <c r="K211" s="22">
        <f t="shared" si="55"/>
        <v>29.078700000000001</v>
      </c>
      <c r="L211" s="22">
        <f t="shared" si="56"/>
        <v>28.284200000000002</v>
      </c>
      <c r="M211" s="22">
        <f t="shared" si="57"/>
        <v>27.9664</v>
      </c>
      <c r="AZ211" s="23"/>
      <c r="BA211" s="23"/>
      <c r="BB211" s="23"/>
    </row>
    <row r="212" spans="1:54" ht="15.75" customHeight="1" x14ac:dyDescent="0.2">
      <c r="A212" s="18"/>
      <c r="B212" s="210"/>
      <c r="C212" s="30">
        <v>68910</v>
      </c>
      <c r="D212" s="25" t="s">
        <v>273</v>
      </c>
      <c r="E212" s="168"/>
      <c r="F212" s="168"/>
      <c r="G212" s="29"/>
      <c r="H212" s="170">
        <v>31.78</v>
      </c>
      <c r="I212" s="22">
        <f t="shared" si="53"/>
        <v>30.635920000000002</v>
      </c>
      <c r="J212" s="22">
        <f t="shared" si="54"/>
        <v>29.746079999999999</v>
      </c>
      <c r="K212" s="22">
        <f t="shared" si="55"/>
        <v>29.078700000000001</v>
      </c>
      <c r="L212" s="22">
        <f t="shared" si="56"/>
        <v>28.284200000000002</v>
      </c>
      <c r="M212" s="22">
        <f t="shared" si="57"/>
        <v>27.9664</v>
      </c>
      <c r="AZ212" s="23"/>
      <c r="BA212" s="23"/>
      <c r="BB212" s="23"/>
    </row>
    <row r="213" spans="1:54" ht="15.75" customHeight="1" x14ac:dyDescent="0.2">
      <c r="A213" s="18"/>
      <c r="B213" s="210"/>
      <c r="C213" s="30">
        <v>68911</v>
      </c>
      <c r="D213" s="25" t="s">
        <v>274</v>
      </c>
      <c r="E213" s="168"/>
      <c r="F213" s="168"/>
      <c r="G213" s="29"/>
      <c r="H213" s="170">
        <v>31.78</v>
      </c>
      <c r="I213" s="22">
        <f t="shared" si="53"/>
        <v>30.635920000000002</v>
      </c>
      <c r="J213" s="22">
        <f t="shared" si="54"/>
        <v>29.746079999999999</v>
      </c>
      <c r="K213" s="22">
        <f t="shared" si="55"/>
        <v>29.078700000000001</v>
      </c>
      <c r="L213" s="22">
        <f t="shared" si="56"/>
        <v>28.284200000000002</v>
      </c>
      <c r="M213" s="22">
        <f t="shared" si="57"/>
        <v>27.9664</v>
      </c>
      <c r="AZ213" s="23"/>
      <c r="BA213" s="23"/>
      <c r="BB213" s="23"/>
    </row>
    <row r="214" spans="1:54" ht="15.75" customHeight="1" x14ac:dyDescent="0.2">
      <c r="A214" s="18"/>
      <c r="B214" s="210"/>
      <c r="C214" s="30">
        <v>301469</v>
      </c>
      <c r="D214" s="25" t="s">
        <v>275</v>
      </c>
      <c r="E214" s="168"/>
      <c r="F214" s="168"/>
      <c r="G214" s="29"/>
      <c r="H214" s="170">
        <v>0</v>
      </c>
      <c r="I214" s="22">
        <f t="shared" si="53"/>
        <v>0</v>
      </c>
      <c r="J214" s="22">
        <f t="shared" si="54"/>
        <v>0</v>
      </c>
      <c r="K214" s="22">
        <f t="shared" si="55"/>
        <v>0</v>
      </c>
      <c r="L214" s="22">
        <f t="shared" si="56"/>
        <v>0</v>
      </c>
      <c r="M214" s="22">
        <f t="shared" si="57"/>
        <v>0</v>
      </c>
      <c r="AZ214" s="23"/>
      <c r="BA214" s="23"/>
      <c r="BB214" s="23"/>
    </row>
    <row r="215" spans="1:54" ht="15.75" customHeight="1" x14ac:dyDescent="0.2">
      <c r="A215" s="18"/>
      <c r="B215" s="210"/>
      <c r="C215" s="43">
        <v>3014610</v>
      </c>
      <c r="D215" s="25" t="s">
        <v>276</v>
      </c>
      <c r="E215" s="168"/>
      <c r="F215" s="168"/>
      <c r="G215" s="29"/>
      <c r="H215" s="170">
        <v>0</v>
      </c>
      <c r="I215" s="22">
        <f t="shared" si="53"/>
        <v>0</v>
      </c>
      <c r="J215" s="22">
        <f t="shared" si="54"/>
        <v>0</v>
      </c>
      <c r="K215" s="22">
        <f t="shared" si="55"/>
        <v>0</v>
      </c>
      <c r="L215" s="22">
        <f t="shared" si="56"/>
        <v>0</v>
      </c>
      <c r="M215" s="22">
        <f t="shared" si="57"/>
        <v>0</v>
      </c>
      <c r="AZ215" s="23"/>
      <c r="BA215" s="23"/>
      <c r="BB215" s="23"/>
    </row>
    <row r="216" spans="1:54" ht="15.75" customHeight="1" x14ac:dyDescent="0.2">
      <c r="A216" s="18"/>
      <c r="B216" s="210"/>
      <c r="C216" s="43">
        <v>3014611</v>
      </c>
      <c r="D216" s="25" t="s">
        <v>277</v>
      </c>
      <c r="E216" s="168"/>
      <c r="F216" s="168"/>
      <c r="G216" s="29"/>
      <c r="H216" s="170">
        <v>0</v>
      </c>
      <c r="I216" s="22">
        <f t="shared" si="53"/>
        <v>0</v>
      </c>
      <c r="J216" s="22">
        <f t="shared" si="54"/>
        <v>0</v>
      </c>
      <c r="K216" s="22">
        <f t="shared" si="55"/>
        <v>0</v>
      </c>
      <c r="L216" s="22">
        <f t="shared" si="56"/>
        <v>0</v>
      </c>
      <c r="M216" s="22">
        <f t="shared" si="57"/>
        <v>0</v>
      </c>
      <c r="AZ216" s="23"/>
      <c r="BA216" s="23"/>
      <c r="BB216" s="23"/>
    </row>
    <row r="217" spans="1:54" ht="15.75" customHeight="1" x14ac:dyDescent="0.2">
      <c r="A217" s="18"/>
      <c r="B217" s="210"/>
      <c r="C217" s="43">
        <v>301178</v>
      </c>
      <c r="D217" s="25" t="s">
        <v>278</v>
      </c>
      <c r="E217" s="168"/>
      <c r="F217" s="168"/>
      <c r="G217" s="29"/>
      <c r="H217" s="170">
        <v>0</v>
      </c>
      <c r="I217" s="22">
        <f t="shared" si="53"/>
        <v>0</v>
      </c>
      <c r="J217" s="22">
        <f t="shared" si="54"/>
        <v>0</v>
      </c>
      <c r="K217" s="22">
        <f t="shared" si="55"/>
        <v>0</v>
      </c>
      <c r="L217" s="22">
        <f t="shared" si="56"/>
        <v>0</v>
      </c>
      <c r="M217" s="22">
        <f t="shared" si="57"/>
        <v>0</v>
      </c>
      <c r="AZ217" s="23" t="e">
        <f>SUM(1000/#REF!)</f>
        <v>#REF!</v>
      </c>
      <c r="BA217" s="23" t="e">
        <f>SUM(3000/#REF!)</f>
        <v>#REF!</v>
      </c>
      <c r="BB217" s="23" t="e">
        <f>SUM(10000/#REF!)</f>
        <v>#REF!</v>
      </c>
    </row>
    <row r="218" spans="1:54" ht="15.75" customHeight="1" x14ac:dyDescent="0.2">
      <c r="A218" s="18"/>
      <c r="B218" s="210"/>
      <c r="C218" s="43">
        <v>301179</v>
      </c>
      <c r="D218" s="25" t="s">
        <v>279</v>
      </c>
      <c r="E218" s="168"/>
      <c r="F218" s="168"/>
      <c r="G218" s="29"/>
      <c r="H218" s="170">
        <v>0</v>
      </c>
      <c r="I218" s="22">
        <f t="shared" si="53"/>
        <v>0</v>
      </c>
      <c r="J218" s="22">
        <f t="shared" si="54"/>
        <v>0</v>
      </c>
      <c r="K218" s="22">
        <f t="shared" si="55"/>
        <v>0</v>
      </c>
      <c r="L218" s="22">
        <f t="shared" si="56"/>
        <v>0</v>
      </c>
      <c r="M218" s="22">
        <f t="shared" si="57"/>
        <v>0</v>
      </c>
      <c r="AZ218" s="23"/>
      <c r="BA218" s="23"/>
      <c r="BB218" s="23"/>
    </row>
    <row r="219" spans="1:54" ht="15.75" customHeight="1" x14ac:dyDescent="0.2">
      <c r="A219" s="18"/>
      <c r="B219" s="210"/>
      <c r="C219" s="43">
        <v>3011710</v>
      </c>
      <c r="D219" s="25" t="s">
        <v>280</v>
      </c>
      <c r="E219" s="168"/>
      <c r="F219" s="168"/>
      <c r="G219" s="29"/>
      <c r="H219" s="170">
        <v>0</v>
      </c>
      <c r="I219" s="22">
        <f t="shared" si="53"/>
        <v>0</v>
      </c>
      <c r="J219" s="22">
        <f t="shared" si="54"/>
        <v>0</v>
      </c>
      <c r="K219" s="22">
        <f t="shared" si="55"/>
        <v>0</v>
      </c>
      <c r="L219" s="22">
        <f t="shared" si="56"/>
        <v>0</v>
      </c>
      <c r="M219" s="22">
        <f t="shared" si="57"/>
        <v>0</v>
      </c>
      <c r="AZ219" s="23"/>
      <c r="BA219" s="23"/>
      <c r="BB219" s="23"/>
    </row>
    <row r="220" spans="1:54" ht="15.75" customHeight="1" x14ac:dyDescent="0.2">
      <c r="A220" s="18"/>
      <c r="B220" s="210"/>
      <c r="C220" s="43">
        <v>301158</v>
      </c>
      <c r="D220" s="25" t="s">
        <v>96</v>
      </c>
      <c r="E220" s="168"/>
      <c r="F220" s="168"/>
      <c r="G220" s="29"/>
      <c r="H220" s="170">
        <v>0</v>
      </c>
      <c r="I220" s="22">
        <f t="shared" si="53"/>
        <v>0</v>
      </c>
      <c r="J220" s="22">
        <f t="shared" si="54"/>
        <v>0</v>
      </c>
      <c r="K220" s="22">
        <f t="shared" si="55"/>
        <v>0</v>
      </c>
      <c r="L220" s="22">
        <f t="shared" si="56"/>
        <v>0</v>
      </c>
      <c r="M220" s="22">
        <f t="shared" si="57"/>
        <v>0</v>
      </c>
      <c r="AZ220" s="23" t="e">
        <f>SUM(1000/#REF!)</f>
        <v>#REF!</v>
      </c>
      <c r="BA220" s="23" t="e">
        <f>SUM(3000/#REF!)</f>
        <v>#REF!</v>
      </c>
      <c r="BB220" s="23" t="e">
        <f>SUM(10000/#REF!)</f>
        <v>#REF!</v>
      </c>
    </row>
    <row r="221" spans="1:54" ht="15.75" customHeight="1" x14ac:dyDescent="0.2">
      <c r="A221" s="18"/>
      <c r="B221" s="210"/>
      <c r="C221" s="43">
        <v>301159</v>
      </c>
      <c r="D221" s="25" t="s">
        <v>97</v>
      </c>
      <c r="E221" s="168"/>
      <c r="F221" s="168"/>
      <c r="G221" s="29"/>
      <c r="H221" s="170">
        <v>33.28</v>
      </c>
      <c r="I221" s="22">
        <f t="shared" si="53"/>
        <v>32.081920000000004</v>
      </c>
      <c r="J221" s="22">
        <f t="shared" si="54"/>
        <v>31.150080000000003</v>
      </c>
      <c r="K221" s="22">
        <f t="shared" si="55"/>
        <v>30.4512</v>
      </c>
      <c r="L221" s="22">
        <f t="shared" si="56"/>
        <v>29.619199999999999</v>
      </c>
      <c r="M221" s="22">
        <f t="shared" si="57"/>
        <v>29.2864</v>
      </c>
      <c r="AZ221" s="23" t="e">
        <f>SUM(1000/#REF!)</f>
        <v>#REF!</v>
      </c>
      <c r="BA221" s="23" t="e">
        <f>SUM(3000/#REF!)</f>
        <v>#REF!</v>
      </c>
      <c r="BB221" s="23" t="e">
        <f>SUM(10000/#REF!)</f>
        <v>#REF!</v>
      </c>
    </row>
    <row r="222" spans="1:54" ht="15.75" customHeight="1" x14ac:dyDescent="0.2">
      <c r="A222" s="18"/>
      <c r="B222" s="210"/>
      <c r="C222" s="43">
        <v>3011510</v>
      </c>
      <c r="D222" s="25" t="s">
        <v>98</v>
      </c>
      <c r="E222" s="168"/>
      <c r="F222" s="168"/>
      <c r="G222" s="29"/>
      <c r="H222" s="170">
        <v>33.28</v>
      </c>
      <c r="I222" s="22">
        <f t="shared" si="53"/>
        <v>32.081920000000004</v>
      </c>
      <c r="J222" s="22">
        <f t="shared" si="54"/>
        <v>31.150080000000003</v>
      </c>
      <c r="K222" s="22">
        <f t="shared" si="55"/>
        <v>30.4512</v>
      </c>
      <c r="L222" s="22">
        <f t="shared" si="56"/>
        <v>29.619199999999999</v>
      </c>
      <c r="M222" s="22">
        <f t="shared" si="57"/>
        <v>29.2864</v>
      </c>
      <c r="AZ222" s="23" t="e">
        <f>SUM(1000/#REF!)</f>
        <v>#REF!</v>
      </c>
      <c r="BA222" s="23" t="e">
        <f>SUM(3000/#REF!)</f>
        <v>#REF!</v>
      </c>
      <c r="BB222" s="23" t="e">
        <f>SUM(10000/#REF!)</f>
        <v>#REF!</v>
      </c>
    </row>
    <row r="223" spans="1:54" ht="15.75" customHeight="1" x14ac:dyDescent="0.2">
      <c r="A223" s="18"/>
      <c r="B223" s="210"/>
      <c r="C223" s="43">
        <v>301188</v>
      </c>
      <c r="D223" s="25" t="s">
        <v>99</v>
      </c>
      <c r="E223" s="168"/>
      <c r="F223" s="168"/>
      <c r="G223" s="29"/>
      <c r="H223" s="170">
        <v>0</v>
      </c>
      <c r="I223" s="22">
        <f t="shared" si="53"/>
        <v>0</v>
      </c>
      <c r="J223" s="22">
        <f t="shared" si="54"/>
        <v>0</v>
      </c>
      <c r="K223" s="22">
        <f t="shared" si="55"/>
        <v>0</v>
      </c>
      <c r="L223" s="22">
        <f t="shared" si="56"/>
        <v>0</v>
      </c>
      <c r="M223" s="22">
        <f t="shared" si="57"/>
        <v>0</v>
      </c>
      <c r="AZ223" s="23" t="e">
        <f>SUM(1000/#REF!)</f>
        <v>#REF!</v>
      </c>
      <c r="BA223" s="23" t="e">
        <f>SUM(3000/#REF!)</f>
        <v>#REF!</v>
      </c>
      <c r="BB223" s="23" t="e">
        <f>SUM(10000/#REF!)</f>
        <v>#REF!</v>
      </c>
    </row>
    <row r="224" spans="1:54" ht="15.75" customHeight="1" x14ac:dyDescent="0.2">
      <c r="A224" s="18"/>
      <c r="B224" s="210"/>
      <c r="C224" s="43">
        <v>301189</v>
      </c>
      <c r="D224" s="25" t="s">
        <v>100</v>
      </c>
      <c r="E224" s="168"/>
      <c r="F224" s="168"/>
      <c r="G224" s="29"/>
      <c r="H224" s="170">
        <v>0</v>
      </c>
      <c r="I224" s="22">
        <f t="shared" si="53"/>
        <v>0</v>
      </c>
      <c r="J224" s="22">
        <f t="shared" si="54"/>
        <v>0</v>
      </c>
      <c r="K224" s="22">
        <f t="shared" si="55"/>
        <v>0</v>
      </c>
      <c r="L224" s="22">
        <f t="shared" si="56"/>
        <v>0</v>
      </c>
      <c r="M224" s="22">
        <f t="shared" si="57"/>
        <v>0</v>
      </c>
      <c r="AZ224" s="23"/>
      <c r="BA224" s="23"/>
      <c r="BB224" s="23"/>
    </row>
    <row r="225" spans="1:54" ht="15.75" customHeight="1" x14ac:dyDescent="0.2">
      <c r="A225" s="18"/>
      <c r="B225" s="210"/>
      <c r="C225" s="43">
        <v>3011810</v>
      </c>
      <c r="D225" s="25" t="s">
        <v>101</v>
      </c>
      <c r="E225" s="168"/>
      <c r="F225" s="168"/>
      <c r="G225" s="29"/>
      <c r="H225" s="170">
        <v>22.11</v>
      </c>
      <c r="I225" s="22">
        <f t="shared" si="53"/>
        <v>21.314039999999999</v>
      </c>
      <c r="J225" s="22">
        <f t="shared" si="54"/>
        <v>20.694959999999998</v>
      </c>
      <c r="K225" s="22">
        <f t="shared" si="55"/>
        <v>20.230650000000001</v>
      </c>
      <c r="L225" s="22">
        <f t="shared" si="56"/>
        <v>19.677900000000001</v>
      </c>
      <c r="M225" s="22">
        <f t="shared" si="57"/>
        <v>19.456800000000001</v>
      </c>
      <c r="AZ225" s="23" t="e">
        <f>SUM(1000/#REF!)</f>
        <v>#REF!</v>
      </c>
      <c r="BA225" s="23" t="e">
        <f>SUM(3000/#REF!)</f>
        <v>#REF!</v>
      </c>
      <c r="BB225" s="23" t="e">
        <f>SUM(10000/#REF!)</f>
        <v>#REF!</v>
      </c>
    </row>
    <row r="226" spans="1:54" ht="15.75" customHeight="1" x14ac:dyDescent="0.2">
      <c r="A226" s="18"/>
      <c r="B226" s="210"/>
      <c r="C226" s="43">
        <v>301198</v>
      </c>
      <c r="D226" s="25" t="s">
        <v>102</v>
      </c>
      <c r="E226" s="168"/>
      <c r="F226" s="168"/>
      <c r="G226" s="29"/>
      <c r="H226" s="170">
        <v>0</v>
      </c>
      <c r="I226" s="22">
        <f t="shared" si="53"/>
        <v>0</v>
      </c>
      <c r="J226" s="22">
        <f t="shared" si="54"/>
        <v>0</v>
      </c>
      <c r="K226" s="22">
        <f t="shared" si="55"/>
        <v>0</v>
      </c>
      <c r="L226" s="22">
        <f t="shared" si="56"/>
        <v>0</v>
      </c>
      <c r="M226" s="22">
        <f t="shared" si="57"/>
        <v>0</v>
      </c>
      <c r="AZ226" s="23" t="e">
        <f>SUM(1000/#REF!)</f>
        <v>#REF!</v>
      </c>
      <c r="BA226" s="23" t="e">
        <f>SUM(3000/#REF!)</f>
        <v>#REF!</v>
      </c>
      <c r="BB226" s="23" t="e">
        <f>SUM(10000/#REF!)</f>
        <v>#REF!</v>
      </c>
    </row>
    <row r="227" spans="1:54" ht="15.75" customHeight="1" x14ac:dyDescent="0.2">
      <c r="A227" s="18"/>
      <c r="B227" s="210"/>
      <c r="C227" s="43">
        <v>301199</v>
      </c>
      <c r="D227" s="25" t="s">
        <v>103</v>
      </c>
      <c r="E227" s="168"/>
      <c r="F227" s="168"/>
      <c r="G227" s="29"/>
      <c r="H227" s="170">
        <v>0</v>
      </c>
      <c r="I227" s="22">
        <f t="shared" si="53"/>
        <v>0</v>
      </c>
      <c r="J227" s="22">
        <f t="shared" si="54"/>
        <v>0</v>
      </c>
      <c r="K227" s="22">
        <f t="shared" si="55"/>
        <v>0</v>
      </c>
      <c r="L227" s="22">
        <f t="shared" si="56"/>
        <v>0</v>
      </c>
      <c r="M227" s="22">
        <f t="shared" si="57"/>
        <v>0</v>
      </c>
      <c r="AZ227" s="23" t="e">
        <f>SUM(1000/#REF!)</f>
        <v>#REF!</v>
      </c>
      <c r="BA227" s="23" t="e">
        <f>SUM(3000/#REF!)</f>
        <v>#REF!</v>
      </c>
      <c r="BB227" s="23" t="e">
        <f>SUM(10000/#REF!)</f>
        <v>#REF!</v>
      </c>
    </row>
    <row r="228" spans="1:54" ht="15.75" customHeight="1" x14ac:dyDescent="0.2">
      <c r="A228" s="18"/>
      <c r="B228" s="210"/>
      <c r="C228" s="43">
        <v>3011910</v>
      </c>
      <c r="D228" s="25" t="s">
        <v>104</v>
      </c>
      <c r="E228" s="168"/>
      <c r="F228" s="168"/>
      <c r="G228" s="29"/>
      <c r="H228" s="170">
        <v>0</v>
      </c>
      <c r="I228" s="22">
        <f t="shared" si="53"/>
        <v>0</v>
      </c>
      <c r="J228" s="22">
        <f t="shared" si="54"/>
        <v>0</v>
      </c>
      <c r="K228" s="22">
        <f t="shared" si="55"/>
        <v>0</v>
      </c>
      <c r="L228" s="22">
        <f t="shared" si="56"/>
        <v>0</v>
      </c>
      <c r="M228" s="22">
        <f t="shared" si="57"/>
        <v>0</v>
      </c>
      <c r="AZ228" s="23" t="e">
        <f>SUM(1000/#REF!)</f>
        <v>#REF!</v>
      </c>
      <c r="BA228" s="23" t="e">
        <f>SUM(3000/#REF!)</f>
        <v>#REF!</v>
      </c>
      <c r="BB228" s="23" t="e">
        <f>SUM(10000/#REF!)</f>
        <v>#REF!</v>
      </c>
    </row>
    <row r="229" spans="1:54" ht="15.75" customHeight="1" x14ac:dyDescent="0.2">
      <c r="A229" s="18"/>
      <c r="B229" s="210"/>
      <c r="C229" s="125">
        <v>30111</v>
      </c>
      <c r="D229" s="25" t="s">
        <v>368</v>
      </c>
      <c r="E229" s="168"/>
      <c r="F229" s="168"/>
      <c r="G229" s="29"/>
      <c r="H229" s="170">
        <v>21.63</v>
      </c>
      <c r="I229" s="22">
        <f t="shared" ref="I229:I299" si="63">SUM(H229-0.036*H229)</f>
        <v>20.851319999999998</v>
      </c>
      <c r="J229" s="22">
        <f t="shared" ref="J229:J299" si="64">SUM(H229-0.064*H229)</f>
        <v>20.24568</v>
      </c>
      <c r="K229" s="22">
        <f t="shared" ref="K229:K299" si="65">SUM(H229-0.085*H229)</f>
        <v>19.791449999999998</v>
      </c>
      <c r="L229" s="22">
        <f t="shared" ref="L229:L299" si="66">SUM(H229-0.11*H229)</f>
        <v>19.250699999999998</v>
      </c>
      <c r="M229" s="22">
        <f t="shared" ref="M229:M299" si="67">SUM(H229-0.12*H229)</f>
        <v>19.034399999999998</v>
      </c>
      <c r="AZ229" s="23"/>
      <c r="BA229" s="23"/>
      <c r="BB229" s="23"/>
    </row>
    <row r="230" spans="1:54" ht="15.75" customHeight="1" x14ac:dyDescent="0.2">
      <c r="A230" s="18"/>
      <c r="B230" s="210"/>
      <c r="C230" s="125">
        <v>30112</v>
      </c>
      <c r="D230" s="25" t="s">
        <v>369</v>
      </c>
      <c r="E230" s="168"/>
      <c r="F230" s="168"/>
      <c r="G230" s="29"/>
      <c r="H230" s="170">
        <v>21.63</v>
      </c>
      <c r="I230" s="22">
        <f t="shared" si="63"/>
        <v>20.851319999999998</v>
      </c>
      <c r="J230" s="22">
        <f t="shared" si="64"/>
        <v>20.24568</v>
      </c>
      <c r="K230" s="22">
        <f t="shared" si="65"/>
        <v>19.791449999999998</v>
      </c>
      <c r="L230" s="22">
        <f t="shared" si="66"/>
        <v>19.250699999999998</v>
      </c>
      <c r="M230" s="22">
        <f t="shared" si="67"/>
        <v>19.034399999999998</v>
      </c>
      <c r="AZ230" s="23"/>
      <c r="BA230" s="23"/>
      <c r="BB230" s="23"/>
    </row>
    <row r="231" spans="1:54" ht="15.75" customHeight="1" x14ac:dyDescent="0.2">
      <c r="A231" s="18"/>
      <c r="B231" s="210"/>
      <c r="C231" s="27">
        <v>1476</v>
      </c>
      <c r="D231" s="25" t="s">
        <v>370</v>
      </c>
      <c r="E231" s="168"/>
      <c r="F231" s="168"/>
      <c r="G231" s="29"/>
      <c r="H231" s="170">
        <v>22.43</v>
      </c>
      <c r="I231" s="22">
        <f t="shared" si="63"/>
        <v>21.622520000000002</v>
      </c>
      <c r="J231" s="22">
        <f t="shared" si="64"/>
        <v>20.994479999999999</v>
      </c>
      <c r="K231" s="22">
        <f t="shared" si="65"/>
        <v>20.52345</v>
      </c>
      <c r="L231" s="22">
        <f t="shared" si="66"/>
        <v>19.962699999999998</v>
      </c>
      <c r="M231" s="22">
        <f t="shared" si="67"/>
        <v>19.738399999999999</v>
      </c>
      <c r="AZ231" s="23"/>
      <c r="BA231" s="23"/>
      <c r="BB231" s="23"/>
    </row>
    <row r="232" spans="1:54" ht="15.75" customHeight="1" x14ac:dyDescent="0.2">
      <c r="A232" s="18"/>
      <c r="B232" s="210"/>
      <c r="C232" s="27">
        <v>1478</v>
      </c>
      <c r="D232" s="25" t="s">
        <v>371</v>
      </c>
      <c r="E232" s="168"/>
      <c r="F232" s="168"/>
      <c r="G232" s="29"/>
      <c r="H232" s="170">
        <v>0</v>
      </c>
      <c r="I232" s="22">
        <f t="shared" si="63"/>
        <v>0</v>
      </c>
      <c r="J232" s="22">
        <f t="shared" si="64"/>
        <v>0</v>
      </c>
      <c r="K232" s="22">
        <f t="shared" si="65"/>
        <v>0</v>
      </c>
      <c r="L232" s="22">
        <f t="shared" si="66"/>
        <v>0</v>
      </c>
      <c r="M232" s="22">
        <f t="shared" si="67"/>
        <v>0</v>
      </c>
      <c r="AZ232" s="23"/>
      <c r="BA232" s="23"/>
      <c r="BB232" s="23"/>
    </row>
    <row r="233" spans="1:54" ht="15.75" customHeight="1" x14ac:dyDescent="0.2">
      <c r="A233" s="18"/>
      <c r="B233" s="210"/>
      <c r="C233" s="27">
        <v>1481</v>
      </c>
      <c r="D233" s="25" t="s">
        <v>372</v>
      </c>
      <c r="E233" s="168"/>
      <c r="F233" s="168"/>
      <c r="G233" s="29"/>
      <c r="H233" s="170">
        <v>32.43</v>
      </c>
      <c r="I233" s="22">
        <f t="shared" si="63"/>
        <v>31.262519999999999</v>
      </c>
      <c r="J233" s="22">
        <f t="shared" si="64"/>
        <v>30.354479999999999</v>
      </c>
      <c r="K233" s="22">
        <f t="shared" si="65"/>
        <v>29.673449999999999</v>
      </c>
      <c r="L233" s="22">
        <f t="shared" si="66"/>
        <v>28.8627</v>
      </c>
      <c r="M233" s="22">
        <f t="shared" si="67"/>
        <v>28.538399999999999</v>
      </c>
      <c r="AZ233" s="23"/>
      <c r="BA233" s="23"/>
      <c r="BB233" s="23"/>
    </row>
    <row r="234" spans="1:54" ht="15.75" customHeight="1" x14ac:dyDescent="0.2">
      <c r="A234" s="18"/>
      <c r="B234" s="210"/>
      <c r="C234" s="27">
        <v>1482</v>
      </c>
      <c r="D234" s="25" t="s">
        <v>373</v>
      </c>
      <c r="E234" s="168"/>
      <c r="F234" s="168"/>
      <c r="G234" s="29"/>
      <c r="H234" s="170">
        <v>32.4</v>
      </c>
      <c r="I234" s="22">
        <f t="shared" si="63"/>
        <v>31.233599999999999</v>
      </c>
      <c r="J234" s="22">
        <f t="shared" si="64"/>
        <v>30.3264</v>
      </c>
      <c r="K234" s="22">
        <f t="shared" si="65"/>
        <v>29.645999999999997</v>
      </c>
      <c r="L234" s="22">
        <f t="shared" si="66"/>
        <v>28.835999999999999</v>
      </c>
      <c r="M234" s="22">
        <f t="shared" si="67"/>
        <v>28.512</v>
      </c>
      <c r="AZ234" s="23"/>
      <c r="BA234" s="23"/>
      <c r="BB234" s="23"/>
    </row>
    <row r="235" spans="1:54" ht="15.75" customHeight="1" x14ac:dyDescent="0.2">
      <c r="A235" s="18"/>
      <c r="B235" s="210"/>
      <c r="C235" s="27">
        <v>1483</v>
      </c>
      <c r="D235" s="25" t="s">
        <v>374</v>
      </c>
      <c r="E235" s="168"/>
      <c r="F235" s="168"/>
      <c r="G235" s="29"/>
      <c r="H235" s="170">
        <v>32.4</v>
      </c>
      <c r="I235" s="22">
        <f t="shared" si="63"/>
        <v>31.233599999999999</v>
      </c>
      <c r="J235" s="22">
        <f t="shared" si="64"/>
        <v>30.3264</v>
      </c>
      <c r="K235" s="22">
        <f t="shared" si="65"/>
        <v>29.645999999999997</v>
      </c>
      <c r="L235" s="22">
        <f t="shared" si="66"/>
        <v>28.835999999999999</v>
      </c>
      <c r="M235" s="22">
        <f t="shared" si="67"/>
        <v>28.512</v>
      </c>
      <c r="AZ235" s="23"/>
      <c r="BA235" s="23"/>
      <c r="BB235" s="23"/>
    </row>
    <row r="236" spans="1:54" ht="15.75" customHeight="1" x14ac:dyDescent="0.2">
      <c r="A236" s="18"/>
      <c r="B236" s="210"/>
      <c r="C236" s="27">
        <v>1484</v>
      </c>
      <c r="D236" s="25" t="s">
        <v>375</v>
      </c>
      <c r="E236" s="168"/>
      <c r="F236" s="168"/>
      <c r="G236" s="29"/>
      <c r="H236" s="170">
        <v>31.67</v>
      </c>
      <c r="I236" s="22">
        <f t="shared" si="63"/>
        <v>30.529880000000002</v>
      </c>
      <c r="J236" s="22">
        <f t="shared" si="64"/>
        <v>29.643120000000003</v>
      </c>
      <c r="K236" s="22">
        <f t="shared" si="65"/>
        <v>28.978050000000003</v>
      </c>
      <c r="L236" s="22">
        <f t="shared" si="66"/>
        <v>28.186300000000003</v>
      </c>
      <c r="M236" s="22">
        <f t="shared" si="67"/>
        <v>27.869600000000002</v>
      </c>
      <c r="AZ236" s="23"/>
      <c r="BA236" s="23"/>
      <c r="BB236" s="23"/>
    </row>
    <row r="237" spans="1:54" ht="15.75" customHeight="1" x14ac:dyDescent="0.2">
      <c r="A237" s="18"/>
      <c r="B237" s="210"/>
      <c r="C237" s="27">
        <v>1485</v>
      </c>
      <c r="D237" s="25" t="s">
        <v>376</v>
      </c>
      <c r="E237" s="168"/>
      <c r="F237" s="168"/>
      <c r="G237" s="29"/>
      <c r="H237" s="170">
        <v>0</v>
      </c>
      <c r="I237" s="22">
        <f t="shared" si="63"/>
        <v>0</v>
      </c>
      <c r="J237" s="22">
        <f t="shared" si="64"/>
        <v>0</v>
      </c>
      <c r="K237" s="22">
        <f t="shared" si="65"/>
        <v>0</v>
      </c>
      <c r="L237" s="22">
        <f t="shared" si="66"/>
        <v>0</v>
      </c>
      <c r="M237" s="22">
        <f t="shared" si="67"/>
        <v>0</v>
      </c>
      <c r="AZ237" s="23"/>
      <c r="BA237" s="23"/>
      <c r="BB237" s="23"/>
    </row>
    <row r="238" spans="1:54" ht="15.75" customHeight="1" x14ac:dyDescent="0.2">
      <c r="A238" s="18"/>
      <c r="B238" s="210"/>
      <c r="C238" s="84">
        <v>301473</v>
      </c>
      <c r="D238" s="25" t="s">
        <v>521</v>
      </c>
      <c r="E238" s="195"/>
      <c r="F238" s="195"/>
      <c r="G238" s="29">
        <v>0.43</v>
      </c>
      <c r="H238" s="170">
        <f t="shared" ref="H238:H243" si="68">SUM(G238*$M$2)</f>
        <v>18.059999999999999</v>
      </c>
      <c r="I238" s="22">
        <f t="shared" si="63"/>
        <v>17.409839999999999</v>
      </c>
      <c r="J238" s="22">
        <f t="shared" si="64"/>
        <v>16.904159999999997</v>
      </c>
      <c r="K238" s="22">
        <f t="shared" si="65"/>
        <v>16.524899999999999</v>
      </c>
      <c r="L238" s="22">
        <f t="shared" si="66"/>
        <v>16.073399999999999</v>
      </c>
      <c r="M238" s="22">
        <f t="shared" si="67"/>
        <v>15.892799999999999</v>
      </c>
      <c r="AZ238" s="23"/>
      <c r="BA238" s="23"/>
      <c r="BB238" s="23"/>
    </row>
    <row r="239" spans="1:54" ht="15.75" customHeight="1" x14ac:dyDescent="0.2">
      <c r="A239" s="18"/>
      <c r="B239" s="210"/>
      <c r="C239" s="27">
        <v>30129</v>
      </c>
      <c r="D239" s="25" t="s">
        <v>509</v>
      </c>
      <c r="E239" s="188"/>
      <c r="F239" s="188"/>
      <c r="G239" s="29">
        <v>0.55000000000000004</v>
      </c>
      <c r="H239" s="170">
        <f t="shared" si="68"/>
        <v>23.1</v>
      </c>
      <c r="I239" s="22">
        <f t="shared" ref="I239" si="69">SUM(H239-0.036*H239)</f>
        <v>22.2684</v>
      </c>
      <c r="J239" s="22">
        <f t="shared" ref="J239" si="70">SUM(H239-0.064*H239)</f>
        <v>21.621600000000001</v>
      </c>
      <c r="K239" s="22">
        <f t="shared" ref="K239" si="71">SUM(H239-0.085*H239)</f>
        <v>21.136500000000002</v>
      </c>
      <c r="L239" s="22">
        <f t="shared" ref="L239" si="72">SUM(H239-0.11*H239)</f>
        <v>20.559000000000001</v>
      </c>
      <c r="M239" s="22">
        <f t="shared" ref="M239" si="73">SUM(H239-0.12*H239)</f>
        <v>20.328000000000003</v>
      </c>
      <c r="AZ239" s="23" t="e">
        <f>SUM(1000/#REF!)</f>
        <v>#REF!</v>
      </c>
      <c r="BA239" s="23" t="e">
        <f>SUM(3000/#REF!)</f>
        <v>#REF!</v>
      </c>
      <c r="BB239" s="23" t="e">
        <f>SUM(10000/#REF!)</f>
        <v>#REF!</v>
      </c>
    </row>
    <row r="240" spans="1:54" ht="15.75" customHeight="1" x14ac:dyDescent="0.2">
      <c r="A240" s="18"/>
      <c r="B240" s="210"/>
      <c r="C240" s="27">
        <v>216</v>
      </c>
      <c r="D240" s="25" t="s">
        <v>346</v>
      </c>
      <c r="E240" s="168"/>
      <c r="F240" s="168"/>
      <c r="G240" s="29">
        <v>0.36</v>
      </c>
      <c r="H240" s="170">
        <f t="shared" si="68"/>
        <v>15.12</v>
      </c>
      <c r="I240" s="22">
        <f t="shared" si="63"/>
        <v>14.575679999999998</v>
      </c>
      <c r="J240" s="22">
        <f t="shared" si="64"/>
        <v>14.15232</v>
      </c>
      <c r="K240" s="22">
        <f t="shared" si="65"/>
        <v>13.8348</v>
      </c>
      <c r="L240" s="22">
        <f t="shared" si="66"/>
        <v>13.456799999999999</v>
      </c>
      <c r="M240" s="22">
        <f t="shared" si="67"/>
        <v>13.3056</v>
      </c>
      <c r="AZ240" s="23"/>
      <c r="BA240" s="23"/>
      <c r="BB240" s="23"/>
    </row>
    <row r="241" spans="1:54" ht="30" x14ac:dyDescent="0.2">
      <c r="A241" s="18"/>
      <c r="B241" s="210"/>
      <c r="C241" s="27">
        <v>217</v>
      </c>
      <c r="D241" s="41" t="s">
        <v>351</v>
      </c>
      <c r="E241" s="168"/>
      <c r="F241" s="168"/>
      <c r="G241" s="29">
        <v>0</v>
      </c>
      <c r="H241" s="170">
        <f t="shared" si="68"/>
        <v>0</v>
      </c>
      <c r="I241" s="22">
        <f t="shared" si="63"/>
        <v>0</v>
      </c>
      <c r="J241" s="22">
        <f t="shared" si="64"/>
        <v>0</v>
      </c>
      <c r="K241" s="22">
        <f t="shared" si="65"/>
        <v>0</v>
      </c>
      <c r="L241" s="22">
        <f t="shared" si="66"/>
        <v>0</v>
      </c>
      <c r="M241" s="22">
        <f t="shared" si="67"/>
        <v>0</v>
      </c>
      <c r="AZ241" s="23"/>
      <c r="BA241" s="23"/>
      <c r="BB241" s="23"/>
    </row>
    <row r="242" spans="1:54" ht="33.75" x14ac:dyDescent="0.2">
      <c r="A242" s="18"/>
      <c r="B242" s="210"/>
      <c r="C242" s="27">
        <v>83</v>
      </c>
      <c r="D242" s="25" t="s">
        <v>397</v>
      </c>
      <c r="E242" s="168" t="s">
        <v>450</v>
      </c>
      <c r="F242" s="168" t="s">
        <v>26</v>
      </c>
      <c r="G242" s="29">
        <v>0</v>
      </c>
      <c r="H242" s="170">
        <f t="shared" si="68"/>
        <v>0</v>
      </c>
      <c r="I242" s="22">
        <f t="shared" si="63"/>
        <v>0</v>
      </c>
      <c r="J242" s="22">
        <f t="shared" si="64"/>
        <v>0</v>
      </c>
      <c r="K242" s="22">
        <f t="shared" si="65"/>
        <v>0</v>
      </c>
      <c r="L242" s="22">
        <f t="shared" si="66"/>
        <v>0</v>
      </c>
      <c r="M242" s="22">
        <f t="shared" si="67"/>
        <v>0</v>
      </c>
      <c r="AZ242" s="23" t="e">
        <f>SUM(1000/#REF!)</f>
        <v>#REF!</v>
      </c>
      <c r="BA242" s="23" t="e">
        <f>SUM(3000/#REF!)</f>
        <v>#REF!</v>
      </c>
      <c r="BB242" s="23" t="e">
        <f>SUM(10000/#REF!)</f>
        <v>#REF!</v>
      </c>
    </row>
    <row r="243" spans="1:54" ht="30" x14ac:dyDescent="0.2">
      <c r="A243" s="18"/>
      <c r="B243" s="210"/>
      <c r="C243" s="31">
        <v>831</v>
      </c>
      <c r="D243" s="25" t="s">
        <v>381</v>
      </c>
      <c r="E243" s="168" t="s">
        <v>446</v>
      </c>
      <c r="F243" s="168" t="s">
        <v>26</v>
      </c>
      <c r="G243" s="29">
        <v>0.42</v>
      </c>
      <c r="H243" s="170">
        <f t="shared" si="68"/>
        <v>17.64</v>
      </c>
      <c r="I243" s="22">
        <f t="shared" si="63"/>
        <v>17.004960000000001</v>
      </c>
      <c r="J243" s="22">
        <f t="shared" si="64"/>
        <v>16.511040000000001</v>
      </c>
      <c r="K243" s="22">
        <f t="shared" si="65"/>
        <v>16.140599999999999</v>
      </c>
      <c r="L243" s="22">
        <f t="shared" si="66"/>
        <v>15.6996</v>
      </c>
      <c r="M243" s="22">
        <f t="shared" si="67"/>
        <v>15.523200000000001</v>
      </c>
      <c r="AZ243" s="23"/>
      <c r="BA243" s="23"/>
      <c r="BB243" s="23"/>
    </row>
    <row r="244" spans="1:54" ht="30" x14ac:dyDescent="0.2">
      <c r="A244" s="18"/>
      <c r="B244" s="210"/>
      <c r="C244" s="31">
        <v>832</v>
      </c>
      <c r="D244" s="25" t="s">
        <v>381</v>
      </c>
      <c r="E244" s="168" t="s">
        <v>446</v>
      </c>
      <c r="F244" s="168" t="s">
        <v>2</v>
      </c>
      <c r="G244" s="29"/>
      <c r="H244" s="170">
        <v>0</v>
      </c>
      <c r="I244" s="22">
        <f t="shared" si="63"/>
        <v>0</v>
      </c>
      <c r="J244" s="22">
        <f t="shared" si="64"/>
        <v>0</v>
      </c>
      <c r="K244" s="22">
        <f t="shared" si="65"/>
        <v>0</v>
      </c>
      <c r="L244" s="22">
        <f t="shared" si="66"/>
        <v>0</v>
      </c>
      <c r="M244" s="22">
        <f t="shared" si="67"/>
        <v>0</v>
      </c>
      <c r="AZ244" s="23" t="e">
        <f>SUM(1000/#REF!)</f>
        <v>#REF!</v>
      </c>
      <c r="BA244" s="23" t="e">
        <f>SUM(3000/#REF!)</f>
        <v>#REF!</v>
      </c>
      <c r="BB244" s="23" t="e">
        <f>SUM(10000/#REF!)</f>
        <v>#REF!</v>
      </c>
    </row>
    <row r="245" spans="1:54" ht="30" x14ac:dyDescent="0.2">
      <c r="A245" s="18"/>
      <c r="B245" s="210"/>
      <c r="C245" s="31">
        <v>833</v>
      </c>
      <c r="D245" s="25" t="s">
        <v>396</v>
      </c>
      <c r="E245" s="168"/>
      <c r="F245" s="168"/>
      <c r="G245" s="29">
        <v>1.24</v>
      </c>
      <c r="H245" s="170">
        <f>SUM(G245*$M$2)</f>
        <v>52.08</v>
      </c>
      <c r="I245" s="22">
        <f t="shared" si="63"/>
        <v>50.205120000000001</v>
      </c>
      <c r="J245" s="22">
        <f t="shared" si="64"/>
        <v>48.746879999999997</v>
      </c>
      <c r="K245" s="22">
        <f t="shared" si="65"/>
        <v>47.653199999999998</v>
      </c>
      <c r="L245" s="22">
        <f t="shared" si="66"/>
        <v>46.351199999999999</v>
      </c>
      <c r="M245" s="22">
        <f t="shared" si="67"/>
        <v>45.830399999999997</v>
      </c>
      <c r="AZ245" s="23"/>
      <c r="BA245" s="23"/>
      <c r="BB245" s="23"/>
    </row>
    <row r="246" spans="1:54" ht="30" x14ac:dyDescent="0.2">
      <c r="A246" s="18"/>
      <c r="B246" s="210"/>
      <c r="C246" s="31">
        <v>834</v>
      </c>
      <c r="D246" s="25" t="s">
        <v>382</v>
      </c>
      <c r="E246" s="168"/>
      <c r="F246" s="168"/>
      <c r="G246" s="29"/>
      <c r="H246" s="170">
        <v>0</v>
      </c>
      <c r="I246" s="22">
        <f t="shared" si="63"/>
        <v>0</v>
      </c>
      <c r="J246" s="22">
        <f t="shared" si="64"/>
        <v>0</v>
      </c>
      <c r="K246" s="22">
        <f t="shared" si="65"/>
        <v>0</v>
      </c>
      <c r="L246" s="22">
        <f t="shared" si="66"/>
        <v>0</v>
      </c>
      <c r="M246" s="22">
        <f t="shared" si="67"/>
        <v>0</v>
      </c>
      <c r="AZ246" s="23"/>
      <c r="BA246" s="23"/>
      <c r="BB246" s="23"/>
    </row>
    <row r="247" spans="1:54" ht="30" x14ac:dyDescent="0.2">
      <c r="A247" s="18"/>
      <c r="B247" s="210"/>
      <c r="C247" s="31">
        <v>835</v>
      </c>
      <c r="D247" s="25" t="s">
        <v>395</v>
      </c>
      <c r="E247" s="168"/>
      <c r="F247" s="168"/>
      <c r="G247" s="29">
        <v>0.49</v>
      </c>
      <c r="H247" s="170">
        <f t="shared" ref="H247:H254" si="74">SUM(G247*$M$2)</f>
        <v>20.58</v>
      </c>
      <c r="I247" s="22">
        <f t="shared" si="63"/>
        <v>19.839119999999998</v>
      </c>
      <c r="J247" s="22">
        <f t="shared" si="64"/>
        <v>19.262879999999999</v>
      </c>
      <c r="K247" s="22">
        <f t="shared" si="65"/>
        <v>18.830699999999997</v>
      </c>
      <c r="L247" s="22">
        <f t="shared" si="66"/>
        <v>18.316199999999998</v>
      </c>
      <c r="M247" s="22">
        <f t="shared" si="67"/>
        <v>18.110399999999998</v>
      </c>
      <c r="AZ247" s="23"/>
      <c r="BA247" s="23"/>
      <c r="BB247" s="23"/>
    </row>
    <row r="248" spans="1:54" ht="30" x14ac:dyDescent="0.2">
      <c r="A248" s="18"/>
      <c r="B248" s="210"/>
      <c r="C248" s="31">
        <v>836</v>
      </c>
      <c r="D248" s="25" t="s">
        <v>395</v>
      </c>
      <c r="E248" s="168"/>
      <c r="F248" s="168"/>
      <c r="G248" s="29">
        <v>0</v>
      </c>
      <c r="H248" s="170">
        <f t="shared" si="74"/>
        <v>0</v>
      </c>
      <c r="I248" s="22">
        <f t="shared" si="63"/>
        <v>0</v>
      </c>
      <c r="J248" s="22">
        <f t="shared" si="64"/>
        <v>0</v>
      </c>
      <c r="K248" s="22">
        <f t="shared" si="65"/>
        <v>0</v>
      </c>
      <c r="L248" s="22">
        <f t="shared" si="66"/>
        <v>0</v>
      </c>
      <c r="M248" s="22">
        <f t="shared" si="67"/>
        <v>0</v>
      </c>
      <c r="AZ248" s="23"/>
      <c r="BA248" s="23"/>
      <c r="BB248" s="23"/>
    </row>
    <row r="249" spans="1:54" ht="30" x14ac:dyDescent="0.2">
      <c r="A249" s="18"/>
      <c r="B249" s="210"/>
      <c r="C249" s="31">
        <v>30837</v>
      </c>
      <c r="D249" s="25" t="s">
        <v>394</v>
      </c>
      <c r="E249" s="168" t="s">
        <v>444</v>
      </c>
      <c r="F249" s="168"/>
      <c r="G249" s="29">
        <v>0</v>
      </c>
      <c r="H249" s="170">
        <f t="shared" si="74"/>
        <v>0</v>
      </c>
      <c r="I249" s="22">
        <f t="shared" si="63"/>
        <v>0</v>
      </c>
      <c r="J249" s="22">
        <f t="shared" si="64"/>
        <v>0</v>
      </c>
      <c r="K249" s="22">
        <f t="shared" si="65"/>
        <v>0</v>
      </c>
      <c r="L249" s="22">
        <f t="shared" si="66"/>
        <v>0</v>
      </c>
      <c r="M249" s="22">
        <f t="shared" si="67"/>
        <v>0</v>
      </c>
      <c r="AZ249" s="23"/>
      <c r="BA249" s="23"/>
      <c r="BB249" s="23"/>
    </row>
    <row r="250" spans="1:54" ht="30" x14ac:dyDescent="0.2">
      <c r="A250" s="18"/>
      <c r="B250" s="210"/>
      <c r="C250" s="127">
        <v>308371</v>
      </c>
      <c r="D250" s="25" t="s">
        <v>513</v>
      </c>
      <c r="E250" s="189"/>
      <c r="F250" s="189"/>
      <c r="G250" s="29">
        <v>0.62</v>
      </c>
      <c r="H250" s="170">
        <f t="shared" si="74"/>
        <v>26.04</v>
      </c>
      <c r="I250" s="22">
        <f t="shared" si="63"/>
        <v>25.10256</v>
      </c>
      <c r="J250" s="22">
        <f t="shared" si="64"/>
        <v>24.373439999999999</v>
      </c>
      <c r="K250" s="22">
        <f t="shared" si="65"/>
        <v>23.826599999999999</v>
      </c>
      <c r="L250" s="22">
        <f t="shared" si="66"/>
        <v>23.175599999999999</v>
      </c>
      <c r="M250" s="22">
        <f t="shared" si="67"/>
        <v>22.915199999999999</v>
      </c>
      <c r="AZ250" s="23"/>
      <c r="BA250" s="23"/>
      <c r="BB250" s="23"/>
    </row>
    <row r="251" spans="1:54" ht="30" x14ac:dyDescent="0.2">
      <c r="A251" s="18"/>
      <c r="B251" s="210"/>
      <c r="C251" s="127">
        <v>308372</v>
      </c>
      <c r="D251" s="25" t="s">
        <v>530</v>
      </c>
      <c r="E251" s="202"/>
      <c r="F251" s="202"/>
      <c r="G251" s="29">
        <v>0.49</v>
      </c>
      <c r="H251" s="170">
        <f t="shared" si="74"/>
        <v>20.58</v>
      </c>
      <c r="I251" s="22">
        <f t="shared" si="63"/>
        <v>19.839119999999998</v>
      </c>
      <c r="J251" s="22">
        <f t="shared" si="64"/>
        <v>19.262879999999999</v>
      </c>
      <c r="K251" s="22">
        <f t="shared" si="65"/>
        <v>18.830699999999997</v>
      </c>
      <c r="L251" s="22">
        <f t="shared" si="66"/>
        <v>18.316199999999998</v>
      </c>
      <c r="M251" s="22">
        <f t="shared" si="67"/>
        <v>18.110399999999998</v>
      </c>
      <c r="AZ251" s="23"/>
      <c r="BA251" s="23"/>
      <c r="BB251" s="23"/>
    </row>
    <row r="252" spans="1:54" ht="30" x14ac:dyDescent="0.2">
      <c r="A252" s="18"/>
      <c r="B252" s="210"/>
      <c r="C252" s="31">
        <v>30838</v>
      </c>
      <c r="D252" s="25" t="s">
        <v>393</v>
      </c>
      <c r="E252" s="168" t="s">
        <v>452</v>
      </c>
      <c r="F252" s="168"/>
      <c r="G252" s="29">
        <v>0</v>
      </c>
      <c r="H252" s="170">
        <f t="shared" si="74"/>
        <v>0</v>
      </c>
      <c r="I252" s="22">
        <f t="shared" si="63"/>
        <v>0</v>
      </c>
      <c r="J252" s="22">
        <f t="shared" si="64"/>
        <v>0</v>
      </c>
      <c r="K252" s="22">
        <f t="shared" si="65"/>
        <v>0</v>
      </c>
      <c r="L252" s="22">
        <f t="shared" si="66"/>
        <v>0</v>
      </c>
      <c r="M252" s="22">
        <f t="shared" si="67"/>
        <v>0</v>
      </c>
      <c r="AZ252" s="23"/>
      <c r="BA252" s="23"/>
      <c r="BB252" s="23"/>
    </row>
    <row r="253" spans="1:54" ht="30" x14ac:dyDescent="0.2">
      <c r="A253" s="18"/>
      <c r="B253" s="210"/>
      <c r="C253" s="127">
        <v>308381</v>
      </c>
      <c r="D253" s="25" t="s">
        <v>392</v>
      </c>
      <c r="E253" s="168"/>
      <c r="F253" s="168"/>
      <c r="G253" s="29">
        <v>0.45</v>
      </c>
      <c r="H253" s="170">
        <f t="shared" si="74"/>
        <v>18.900000000000002</v>
      </c>
      <c r="I253" s="22">
        <f t="shared" si="63"/>
        <v>18.219600000000003</v>
      </c>
      <c r="J253" s="22">
        <f t="shared" si="64"/>
        <v>17.6904</v>
      </c>
      <c r="K253" s="22">
        <f t="shared" si="65"/>
        <v>17.293500000000002</v>
      </c>
      <c r="L253" s="22">
        <f t="shared" si="66"/>
        <v>16.821000000000002</v>
      </c>
      <c r="M253" s="22">
        <f t="shared" si="67"/>
        <v>16.632000000000001</v>
      </c>
      <c r="AZ253" s="23"/>
      <c r="BA253" s="23"/>
      <c r="BB253" s="23"/>
    </row>
    <row r="254" spans="1:54" ht="29.25" customHeight="1" x14ac:dyDescent="0.2">
      <c r="A254" s="18"/>
      <c r="B254" s="210"/>
      <c r="C254" s="126">
        <v>30839</v>
      </c>
      <c r="D254" s="25" t="s">
        <v>383</v>
      </c>
      <c r="E254" s="168"/>
      <c r="F254" s="168"/>
      <c r="G254" s="29">
        <v>0</v>
      </c>
      <c r="H254" s="170">
        <f t="shared" si="74"/>
        <v>0</v>
      </c>
      <c r="I254" s="22">
        <f t="shared" si="63"/>
        <v>0</v>
      </c>
      <c r="J254" s="22">
        <f t="shared" si="64"/>
        <v>0</v>
      </c>
      <c r="K254" s="22">
        <f t="shared" si="65"/>
        <v>0</v>
      </c>
      <c r="L254" s="22">
        <f t="shared" si="66"/>
        <v>0</v>
      </c>
      <c r="M254" s="22">
        <f t="shared" si="67"/>
        <v>0</v>
      </c>
      <c r="AZ254" s="23"/>
      <c r="BA254" s="23"/>
      <c r="BB254" s="23"/>
    </row>
    <row r="255" spans="1:54" ht="29.25" customHeight="1" x14ac:dyDescent="0.2">
      <c r="A255" s="18"/>
      <c r="B255" s="210"/>
      <c r="C255" s="31">
        <v>687</v>
      </c>
      <c r="D255" s="41" t="s">
        <v>377</v>
      </c>
      <c r="E255" s="168"/>
      <c r="F255" s="168"/>
      <c r="G255" s="29">
        <v>0</v>
      </c>
      <c r="H255" s="170">
        <f t="shared" ref="H255:H261" si="75">SUM(G255*$M$2)</f>
        <v>0</v>
      </c>
      <c r="I255" s="22">
        <f t="shared" si="63"/>
        <v>0</v>
      </c>
      <c r="J255" s="22">
        <f t="shared" si="64"/>
        <v>0</v>
      </c>
      <c r="K255" s="22">
        <f t="shared" si="65"/>
        <v>0</v>
      </c>
      <c r="L255" s="22">
        <f t="shared" si="66"/>
        <v>0</v>
      </c>
      <c r="M255" s="22">
        <f t="shared" si="67"/>
        <v>0</v>
      </c>
      <c r="AZ255" s="23"/>
      <c r="BA255" s="23"/>
      <c r="BB255" s="23"/>
    </row>
    <row r="256" spans="1:54" ht="18" customHeight="1" x14ac:dyDescent="0.2">
      <c r="A256" s="18"/>
      <c r="B256" s="210"/>
      <c r="C256" s="31">
        <v>688</v>
      </c>
      <c r="D256" s="41" t="s">
        <v>378</v>
      </c>
      <c r="E256" s="168"/>
      <c r="F256" s="168"/>
      <c r="G256" s="29">
        <v>0.41</v>
      </c>
      <c r="H256" s="170">
        <f t="shared" si="75"/>
        <v>17.22</v>
      </c>
      <c r="I256" s="22">
        <f t="shared" si="63"/>
        <v>16.600079999999998</v>
      </c>
      <c r="J256" s="22">
        <f t="shared" si="64"/>
        <v>16.117919999999998</v>
      </c>
      <c r="K256" s="22">
        <f t="shared" si="65"/>
        <v>15.7563</v>
      </c>
      <c r="L256" s="22">
        <f t="shared" si="66"/>
        <v>15.325799999999999</v>
      </c>
      <c r="M256" s="22">
        <f t="shared" si="67"/>
        <v>15.153599999999999</v>
      </c>
      <c r="AZ256" s="23"/>
      <c r="BA256" s="23"/>
      <c r="BB256" s="23"/>
    </row>
    <row r="257" spans="1:54" ht="18" customHeight="1" x14ac:dyDescent="0.2">
      <c r="A257" s="18"/>
      <c r="B257" s="210"/>
      <c r="C257" s="126">
        <v>30833</v>
      </c>
      <c r="D257" s="41" t="s">
        <v>360</v>
      </c>
      <c r="E257" s="168"/>
      <c r="F257" s="168"/>
      <c r="G257" s="29">
        <v>0.71</v>
      </c>
      <c r="H257" s="170">
        <f t="shared" si="75"/>
        <v>29.82</v>
      </c>
      <c r="I257" s="22">
        <f t="shared" si="63"/>
        <v>28.746480000000002</v>
      </c>
      <c r="J257" s="22">
        <f t="shared" si="64"/>
        <v>27.911519999999999</v>
      </c>
      <c r="K257" s="22">
        <f t="shared" si="65"/>
        <v>27.285299999999999</v>
      </c>
      <c r="L257" s="22">
        <f t="shared" si="66"/>
        <v>26.5398</v>
      </c>
      <c r="M257" s="22">
        <f t="shared" si="67"/>
        <v>26.241600000000002</v>
      </c>
      <c r="AZ257" s="23"/>
      <c r="BA257" s="23"/>
      <c r="BB257" s="23"/>
    </row>
    <row r="258" spans="1:54" ht="18" customHeight="1" x14ac:dyDescent="0.2">
      <c r="A258" s="18"/>
      <c r="B258" s="210"/>
      <c r="C258" s="126">
        <v>30834</v>
      </c>
      <c r="D258" s="41" t="s">
        <v>359</v>
      </c>
      <c r="E258" s="168"/>
      <c r="F258" s="168"/>
      <c r="G258" s="29">
        <v>0.63</v>
      </c>
      <c r="H258" s="170">
        <f t="shared" si="75"/>
        <v>26.46</v>
      </c>
      <c r="I258" s="22">
        <f t="shared" si="63"/>
        <v>25.507440000000003</v>
      </c>
      <c r="J258" s="22">
        <f t="shared" si="64"/>
        <v>24.766560000000002</v>
      </c>
      <c r="K258" s="22">
        <f t="shared" si="65"/>
        <v>24.210900000000002</v>
      </c>
      <c r="L258" s="22">
        <f t="shared" si="66"/>
        <v>23.549400000000002</v>
      </c>
      <c r="M258" s="22">
        <f t="shared" si="67"/>
        <v>23.284800000000001</v>
      </c>
      <c r="AZ258" s="23"/>
      <c r="BA258" s="23"/>
      <c r="BB258" s="23"/>
    </row>
    <row r="259" spans="1:54" ht="18" customHeight="1" x14ac:dyDescent="0.2">
      <c r="A259" s="18"/>
      <c r="B259" s="210"/>
      <c r="C259" s="126">
        <v>30835</v>
      </c>
      <c r="D259" s="41" t="s">
        <v>358</v>
      </c>
      <c r="E259" s="168"/>
      <c r="F259" s="168"/>
      <c r="G259" s="29">
        <v>0</v>
      </c>
      <c r="H259" s="170">
        <f t="shared" si="75"/>
        <v>0</v>
      </c>
      <c r="I259" s="22">
        <f t="shared" si="63"/>
        <v>0</v>
      </c>
      <c r="J259" s="22">
        <f t="shared" si="64"/>
        <v>0</v>
      </c>
      <c r="K259" s="22">
        <f t="shared" si="65"/>
        <v>0</v>
      </c>
      <c r="L259" s="22">
        <f t="shared" si="66"/>
        <v>0</v>
      </c>
      <c r="M259" s="22">
        <f t="shared" si="67"/>
        <v>0</v>
      </c>
      <c r="AZ259" s="23"/>
      <c r="BA259" s="23"/>
      <c r="BB259" s="23"/>
    </row>
    <row r="260" spans="1:54" ht="15" x14ac:dyDescent="0.2">
      <c r="A260" s="18"/>
      <c r="B260" s="210"/>
      <c r="C260" s="126">
        <v>30836</v>
      </c>
      <c r="D260" s="41" t="s">
        <v>379</v>
      </c>
      <c r="E260" s="168"/>
      <c r="F260" s="168"/>
      <c r="G260" s="29">
        <v>0.5</v>
      </c>
      <c r="H260" s="170">
        <f t="shared" si="75"/>
        <v>21</v>
      </c>
      <c r="I260" s="22">
        <f t="shared" si="63"/>
        <v>20.244</v>
      </c>
      <c r="J260" s="22">
        <f t="shared" si="64"/>
        <v>19.655999999999999</v>
      </c>
      <c r="K260" s="22">
        <f t="shared" si="65"/>
        <v>19.215</v>
      </c>
      <c r="L260" s="22">
        <f t="shared" si="66"/>
        <v>18.690000000000001</v>
      </c>
      <c r="M260" s="22">
        <f t="shared" si="67"/>
        <v>18.48</v>
      </c>
      <c r="AZ260" s="23"/>
      <c r="BA260" s="23"/>
      <c r="BB260" s="23"/>
    </row>
    <row r="261" spans="1:54" ht="30" x14ac:dyDescent="0.2">
      <c r="A261" s="18"/>
      <c r="B261" s="210"/>
      <c r="C261" s="31">
        <v>119</v>
      </c>
      <c r="D261" s="41" t="s">
        <v>447</v>
      </c>
      <c r="E261" s="168" t="s">
        <v>452</v>
      </c>
      <c r="F261" s="168" t="s">
        <v>26</v>
      </c>
      <c r="G261" s="29">
        <v>0.62</v>
      </c>
      <c r="H261" s="170">
        <f t="shared" si="75"/>
        <v>26.04</v>
      </c>
      <c r="I261" s="22">
        <f t="shared" si="63"/>
        <v>25.10256</v>
      </c>
      <c r="J261" s="22">
        <f t="shared" si="64"/>
        <v>24.373439999999999</v>
      </c>
      <c r="K261" s="22">
        <f t="shared" si="65"/>
        <v>23.826599999999999</v>
      </c>
      <c r="L261" s="22">
        <f t="shared" si="66"/>
        <v>23.175599999999999</v>
      </c>
      <c r="M261" s="22">
        <f t="shared" si="67"/>
        <v>22.915199999999999</v>
      </c>
      <c r="AZ261" s="23"/>
      <c r="BA261" s="23"/>
      <c r="BB261" s="23"/>
    </row>
    <row r="262" spans="1:54" ht="30" x14ac:dyDescent="0.2">
      <c r="A262" s="18"/>
      <c r="B262" s="210"/>
      <c r="C262" s="31">
        <v>129</v>
      </c>
      <c r="D262" s="41" t="s">
        <v>347</v>
      </c>
      <c r="E262" s="168" t="s">
        <v>454</v>
      </c>
      <c r="F262" s="168" t="s">
        <v>26</v>
      </c>
      <c r="G262" s="29"/>
      <c r="H262" s="170">
        <v>0</v>
      </c>
      <c r="I262" s="22">
        <f t="shared" si="63"/>
        <v>0</v>
      </c>
      <c r="J262" s="22">
        <f t="shared" si="64"/>
        <v>0</v>
      </c>
      <c r="K262" s="22">
        <f t="shared" si="65"/>
        <v>0</v>
      </c>
      <c r="L262" s="22">
        <f t="shared" si="66"/>
        <v>0</v>
      </c>
      <c r="M262" s="22">
        <f t="shared" si="67"/>
        <v>0</v>
      </c>
      <c r="AZ262" s="23"/>
      <c r="BA262" s="23"/>
      <c r="BB262" s="23"/>
    </row>
    <row r="263" spans="1:54" ht="30" x14ac:dyDescent="0.2">
      <c r="A263" s="18"/>
      <c r="B263" s="210"/>
      <c r="C263" s="31">
        <v>11810</v>
      </c>
      <c r="D263" s="41" t="s">
        <v>348</v>
      </c>
      <c r="E263" s="168"/>
      <c r="F263" s="168"/>
      <c r="G263" s="29"/>
      <c r="H263" s="170">
        <v>0</v>
      </c>
      <c r="I263" s="22">
        <f t="shared" si="63"/>
        <v>0</v>
      </c>
      <c r="J263" s="22">
        <f t="shared" si="64"/>
        <v>0</v>
      </c>
      <c r="K263" s="22">
        <f t="shared" si="65"/>
        <v>0</v>
      </c>
      <c r="L263" s="22">
        <f t="shared" si="66"/>
        <v>0</v>
      </c>
      <c r="M263" s="22">
        <f t="shared" si="67"/>
        <v>0</v>
      </c>
      <c r="AZ263" s="23"/>
      <c r="BA263" s="23"/>
      <c r="BB263" s="23"/>
    </row>
    <row r="264" spans="1:54" ht="30" x14ac:dyDescent="0.2">
      <c r="A264" s="18"/>
      <c r="B264" s="210"/>
      <c r="C264" s="31">
        <v>11811</v>
      </c>
      <c r="D264" s="41" t="s">
        <v>349</v>
      </c>
      <c r="E264" s="168"/>
      <c r="F264" s="168"/>
      <c r="G264" s="29"/>
      <c r="H264" s="170">
        <v>45.98</v>
      </c>
      <c r="I264" s="22">
        <f t="shared" si="63"/>
        <v>44.324719999999999</v>
      </c>
      <c r="J264" s="22">
        <f t="shared" si="64"/>
        <v>43.037279999999996</v>
      </c>
      <c r="K264" s="22">
        <f t="shared" si="65"/>
        <v>42.0717</v>
      </c>
      <c r="L264" s="22">
        <f t="shared" si="66"/>
        <v>40.922199999999997</v>
      </c>
      <c r="M264" s="22">
        <f t="shared" si="67"/>
        <v>40.462399999999995</v>
      </c>
      <c r="AZ264" s="23"/>
      <c r="BA264" s="23"/>
      <c r="BB264" s="23"/>
    </row>
    <row r="265" spans="1:54" ht="33.75" x14ac:dyDescent="0.2">
      <c r="A265" s="18"/>
      <c r="B265" s="210"/>
      <c r="C265" s="31">
        <v>120</v>
      </c>
      <c r="D265" s="41" t="s">
        <v>353</v>
      </c>
      <c r="E265" s="168" t="s">
        <v>409</v>
      </c>
      <c r="F265" s="168" t="s">
        <v>17</v>
      </c>
      <c r="G265" s="29">
        <v>0.49</v>
      </c>
      <c r="H265" s="170">
        <f>SUM(G265*$M$2)</f>
        <v>20.58</v>
      </c>
      <c r="I265" s="22">
        <f t="shared" si="63"/>
        <v>19.839119999999998</v>
      </c>
      <c r="J265" s="22">
        <f t="shared" si="64"/>
        <v>19.262879999999999</v>
      </c>
      <c r="K265" s="22">
        <f t="shared" si="65"/>
        <v>18.830699999999997</v>
      </c>
      <c r="L265" s="22">
        <f t="shared" si="66"/>
        <v>18.316199999999998</v>
      </c>
      <c r="M265" s="22">
        <f t="shared" si="67"/>
        <v>18.110399999999998</v>
      </c>
      <c r="AZ265" s="23"/>
      <c r="BA265" s="23"/>
      <c r="BB265" s="23"/>
    </row>
    <row r="266" spans="1:54" ht="30" x14ac:dyDescent="0.2">
      <c r="A266" s="18"/>
      <c r="B266" s="210"/>
      <c r="C266" s="127">
        <v>301088</v>
      </c>
      <c r="D266" s="41" t="s">
        <v>331</v>
      </c>
      <c r="E266" s="168"/>
      <c r="F266" s="168"/>
      <c r="G266" s="29"/>
      <c r="H266" s="170">
        <v>0</v>
      </c>
      <c r="I266" s="22">
        <f t="shared" si="63"/>
        <v>0</v>
      </c>
      <c r="J266" s="22">
        <f t="shared" si="64"/>
        <v>0</v>
      </c>
      <c r="K266" s="22">
        <f t="shared" si="65"/>
        <v>0</v>
      </c>
      <c r="L266" s="22">
        <f t="shared" si="66"/>
        <v>0</v>
      </c>
      <c r="M266" s="22">
        <f t="shared" si="67"/>
        <v>0</v>
      </c>
      <c r="AZ266" s="23"/>
      <c r="BA266" s="23"/>
      <c r="BB266" s="23"/>
    </row>
    <row r="267" spans="1:54" ht="30" x14ac:dyDescent="0.2">
      <c r="A267" s="18"/>
      <c r="B267" s="210"/>
      <c r="C267" s="127">
        <v>301089</v>
      </c>
      <c r="D267" s="41" t="s">
        <v>332</v>
      </c>
      <c r="E267" s="168"/>
      <c r="F267" s="168"/>
      <c r="G267" s="29"/>
      <c r="H267" s="170">
        <v>0</v>
      </c>
      <c r="I267" s="22">
        <f t="shared" si="63"/>
        <v>0</v>
      </c>
      <c r="J267" s="22">
        <f t="shared" si="64"/>
        <v>0</v>
      </c>
      <c r="K267" s="22">
        <f t="shared" si="65"/>
        <v>0</v>
      </c>
      <c r="L267" s="22">
        <f t="shared" si="66"/>
        <v>0</v>
      </c>
      <c r="M267" s="22">
        <f t="shared" si="67"/>
        <v>0</v>
      </c>
      <c r="AZ267" s="23"/>
      <c r="BA267" s="23"/>
      <c r="BB267" s="23"/>
    </row>
    <row r="268" spans="1:54" ht="30" x14ac:dyDescent="0.2">
      <c r="A268" s="18"/>
      <c r="B268" s="210"/>
      <c r="C268" s="59">
        <v>3010810</v>
      </c>
      <c r="D268" s="41" t="s">
        <v>333</v>
      </c>
      <c r="E268" s="168"/>
      <c r="F268" s="168"/>
      <c r="G268" s="29"/>
      <c r="H268" s="170">
        <v>0</v>
      </c>
      <c r="I268" s="22">
        <f t="shared" si="63"/>
        <v>0</v>
      </c>
      <c r="J268" s="22">
        <f t="shared" si="64"/>
        <v>0</v>
      </c>
      <c r="K268" s="22">
        <f t="shared" si="65"/>
        <v>0</v>
      </c>
      <c r="L268" s="22">
        <f t="shared" si="66"/>
        <v>0</v>
      </c>
      <c r="M268" s="22">
        <f t="shared" si="67"/>
        <v>0</v>
      </c>
      <c r="AZ268" s="23"/>
      <c r="BA268" s="23"/>
      <c r="BB268" s="23"/>
    </row>
    <row r="269" spans="1:54" ht="45" x14ac:dyDescent="0.2">
      <c r="A269" s="18"/>
      <c r="B269" s="210"/>
      <c r="C269" s="31">
        <v>131</v>
      </c>
      <c r="D269" s="41" t="s">
        <v>357</v>
      </c>
      <c r="E269" s="168" t="s">
        <v>404</v>
      </c>
      <c r="F269" s="168" t="s">
        <v>26</v>
      </c>
      <c r="G269" s="29">
        <v>0.49</v>
      </c>
      <c r="H269" s="170">
        <f>SUM(G269*$M$2)</f>
        <v>20.58</v>
      </c>
      <c r="I269" s="22">
        <f t="shared" si="63"/>
        <v>19.839119999999998</v>
      </c>
      <c r="J269" s="22">
        <f t="shared" si="64"/>
        <v>19.262879999999999</v>
      </c>
      <c r="K269" s="22">
        <f t="shared" si="65"/>
        <v>18.830699999999997</v>
      </c>
      <c r="L269" s="22">
        <f t="shared" si="66"/>
        <v>18.316199999999998</v>
      </c>
      <c r="M269" s="22">
        <f t="shared" si="67"/>
        <v>18.110399999999998</v>
      </c>
      <c r="AZ269" s="23"/>
      <c r="BA269" s="23"/>
      <c r="BB269" s="23"/>
    </row>
    <row r="270" spans="1:54" ht="30" x14ac:dyDescent="0.2">
      <c r="A270" s="18"/>
      <c r="B270" s="210"/>
      <c r="C270" s="127">
        <v>301098</v>
      </c>
      <c r="D270" s="41" t="s">
        <v>334</v>
      </c>
      <c r="E270" s="168"/>
      <c r="F270" s="168"/>
      <c r="G270" s="29"/>
      <c r="H270" s="170">
        <v>0</v>
      </c>
      <c r="I270" s="22">
        <f t="shared" si="63"/>
        <v>0</v>
      </c>
      <c r="J270" s="22">
        <f t="shared" si="64"/>
        <v>0</v>
      </c>
      <c r="K270" s="22">
        <f t="shared" si="65"/>
        <v>0</v>
      </c>
      <c r="L270" s="22">
        <f t="shared" si="66"/>
        <v>0</v>
      </c>
      <c r="M270" s="22">
        <f t="shared" si="67"/>
        <v>0</v>
      </c>
      <c r="AZ270" s="23"/>
      <c r="BA270" s="23"/>
      <c r="BB270" s="23"/>
    </row>
    <row r="271" spans="1:54" ht="30" x14ac:dyDescent="0.2">
      <c r="A271" s="18"/>
      <c r="B271" s="210"/>
      <c r="C271" s="127">
        <v>301099</v>
      </c>
      <c r="D271" s="41" t="s">
        <v>335</v>
      </c>
      <c r="E271" s="168"/>
      <c r="F271" s="168"/>
      <c r="G271" s="29"/>
      <c r="H271" s="170">
        <v>0</v>
      </c>
      <c r="I271" s="22">
        <f t="shared" si="63"/>
        <v>0</v>
      </c>
      <c r="J271" s="22">
        <f t="shared" si="64"/>
        <v>0</v>
      </c>
      <c r="K271" s="22">
        <f t="shared" si="65"/>
        <v>0</v>
      </c>
      <c r="L271" s="22">
        <f t="shared" si="66"/>
        <v>0</v>
      </c>
      <c r="M271" s="22">
        <f t="shared" si="67"/>
        <v>0</v>
      </c>
      <c r="AZ271" s="23"/>
      <c r="BA271" s="23"/>
      <c r="BB271" s="23"/>
    </row>
    <row r="272" spans="1:54" ht="30" x14ac:dyDescent="0.2">
      <c r="A272" s="18"/>
      <c r="B272" s="210"/>
      <c r="C272" s="59">
        <v>3010910</v>
      </c>
      <c r="D272" s="41" t="s">
        <v>336</v>
      </c>
      <c r="E272" s="168"/>
      <c r="F272" s="168"/>
      <c r="G272" s="29"/>
      <c r="H272" s="170">
        <v>0</v>
      </c>
      <c r="I272" s="22">
        <f t="shared" si="63"/>
        <v>0</v>
      </c>
      <c r="J272" s="22">
        <f t="shared" si="64"/>
        <v>0</v>
      </c>
      <c r="K272" s="22">
        <f t="shared" si="65"/>
        <v>0</v>
      </c>
      <c r="L272" s="22">
        <f t="shared" si="66"/>
        <v>0</v>
      </c>
      <c r="M272" s="22">
        <f t="shared" si="67"/>
        <v>0</v>
      </c>
      <c r="AZ272" s="23"/>
      <c r="BA272" s="23"/>
      <c r="BB272" s="23"/>
    </row>
    <row r="273" spans="1:54" ht="30" x14ac:dyDescent="0.2">
      <c r="A273" s="18"/>
      <c r="B273" s="210"/>
      <c r="C273" s="31">
        <v>205</v>
      </c>
      <c r="D273" s="41" t="s">
        <v>352</v>
      </c>
      <c r="E273" s="168"/>
      <c r="F273" s="168"/>
      <c r="G273" s="29">
        <v>0.44</v>
      </c>
      <c r="H273" s="170">
        <f t="shared" ref="H273:H291" si="76">SUM(G273*$M$2)</f>
        <v>18.48</v>
      </c>
      <c r="I273" s="22">
        <f t="shared" si="63"/>
        <v>17.814720000000001</v>
      </c>
      <c r="J273" s="22">
        <f t="shared" si="64"/>
        <v>17.297280000000001</v>
      </c>
      <c r="K273" s="22">
        <f t="shared" si="65"/>
        <v>16.909199999999998</v>
      </c>
      <c r="L273" s="22">
        <f t="shared" si="66"/>
        <v>16.447200000000002</v>
      </c>
      <c r="M273" s="22">
        <f t="shared" si="67"/>
        <v>16.2624</v>
      </c>
      <c r="AZ273" s="23"/>
      <c r="BA273" s="23"/>
      <c r="BB273" s="23"/>
    </row>
    <row r="274" spans="1:54" ht="30" x14ac:dyDescent="0.2">
      <c r="A274" s="18"/>
      <c r="B274" s="210"/>
      <c r="C274" s="31">
        <v>2051</v>
      </c>
      <c r="D274" s="41" t="s">
        <v>356</v>
      </c>
      <c r="E274" s="168"/>
      <c r="F274" s="168"/>
      <c r="G274" s="29">
        <v>0.44</v>
      </c>
      <c r="H274" s="170">
        <f t="shared" si="76"/>
        <v>18.48</v>
      </c>
      <c r="I274" s="22">
        <f t="shared" si="63"/>
        <v>17.814720000000001</v>
      </c>
      <c r="J274" s="22">
        <f t="shared" si="64"/>
        <v>17.297280000000001</v>
      </c>
      <c r="K274" s="22">
        <f t="shared" si="65"/>
        <v>16.909199999999998</v>
      </c>
      <c r="L274" s="22">
        <f t="shared" si="66"/>
        <v>16.447200000000002</v>
      </c>
      <c r="M274" s="22">
        <f t="shared" si="67"/>
        <v>16.2624</v>
      </c>
      <c r="AZ274" s="23"/>
      <c r="BA274" s="23"/>
      <c r="BB274" s="23"/>
    </row>
    <row r="275" spans="1:54" ht="30" x14ac:dyDescent="0.2">
      <c r="A275" s="18"/>
      <c r="B275" s="210"/>
      <c r="C275" s="31">
        <v>2052</v>
      </c>
      <c r="D275" s="41" t="s">
        <v>355</v>
      </c>
      <c r="E275" s="168"/>
      <c r="F275" s="168"/>
      <c r="G275" s="29">
        <v>0</v>
      </c>
      <c r="H275" s="170">
        <f t="shared" si="76"/>
        <v>0</v>
      </c>
      <c r="I275" s="22">
        <f t="shared" si="63"/>
        <v>0</v>
      </c>
      <c r="J275" s="22">
        <f t="shared" si="64"/>
        <v>0</v>
      </c>
      <c r="K275" s="22">
        <f t="shared" si="65"/>
        <v>0</v>
      </c>
      <c r="L275" s="22">
        <f t="shared" si="66"/>
        <v>0</v>
      </c>
      <c r="M275" s="22">
        <f t="shared" si="67"/>
        <v>0</v>
      </c>
      <c r="AZ275" s="23"/>
      <c r="BA275" s="23"/>
      <c r="BB275" s="23"/>
    </row>
    <row r="276" spans="1:54" ht="30" x14ac:dyDescent="0.2">
      <c r="A276" s="18"/>
      <c r="B276" s="210"/>
      <c r="C276" s="31">
        <v>30206</v>
      </c>
      <c r="D276" s="41" t="s">
        <v>514</v>
      </c>
      <c r="E276" s="190"/>
      <c r="F276" s="190"/>
      <c r="G276" s="29">
        <v>0.47</v>
      </c>
      <c r="H276" s="170">
        <f t="shared" ref="H276" si="77">SUM(G276*$M$2)</f>
        <v>19.739999999999998</v>
      </c>
      <c r="I276" s="22">
        <f t="shared" ref="I276" si="78">SUM(H276-0.036*H276)</f>
        <v>19.029359999999997</v>
      </c>
      <c r="J276" s="22">
        <f t="shared" ref="J276" si="79">SUM(H276-0.064*H276)</f>
        <v>18.47664</v>
      </c>
      <c r="K276" s="22">
        <f t="shared" ref="K276" si="80">SUM(H276-0.085*H276)</f>
        <v>18.062099999999997</v>
      </c>
      <c r="L276" s="22">
        <f t="shared" ref="L276" si="81">SUM(H276-0.11*H276)</f>
        <v>17.5686</v>
      </c>
      <c r="M276" s="22">
        <f t="shared" ref="M276" si="82">SUM(H276-0.12*H276)</f>
        <v>17.371199999999998</v>
      </c>
      <c r="AZ276" s="23"/>
      <c r="BA276" s="23"/>
      <c r="BB276" s="23"/>
    </row>
    <row r="277" spans="1:54" ht="30" x14ac:dyDescent="0.2">
      <c r="A277" s="18"/>
      <c r="B277" s="210"/>
      <c r="C277" s="31">
        <v>30128</v>
      </c>
      <c r="D277" s="41" t="s">
        <v>356</v>
      </c>
      <c r="E277" s="180"/>
      <c r="F277" s="180"/>
      <c r="G277" s="29">
        <v>0.43</v>
      </c>
      <c r="H277" s="170">
        <f t="shared" ref="H277:H278" si="83">SUM(G277*$M$2)</f>
        <v>18.059999999999999</v>
      </c>
      <c r="I277" s="22">
        <f t="shared" ref="I277:I278" si="84">SUM(H277-0.036*H277)</f>
        <v>17.409839999999999</v>
      </c>
      <c r="J277" s="22">
        <f t="shared" ref="J277:J278" si="85">SUM(H277-0.064*H277)</f>
        <v>16.904159999999997</v>
      </c>
      <c r="K277" s="22">
        <f t="shared" ref="K277:K278" si="86">SUM(H277-0.085*H277)</f>
        <v>16.524899999999999</v>
      </c>
      <c r="L277" s="22">
        <f t="shared" ref="L277:L278" si="87">SUM(H277-0.11*H277)</f>
        <v>16.073399999999999</v>
      </c>
      <c r="M277" s="22">
        <f t="shared" ref="M277:M278" si="88">SUM(H277-0.12*H277)</f>
        <v>15.892799999999999</v>
      </c>
      <c r="AZ277" s="23"/>
      <c r="BA277" s="23"/>
      <c r="BB277" s="23"/>
    </row>
    <row r="278" spans="1:54" ht="30" x14ac:dyDescent="0.2">
      <c r="A278" s="18"/>
      <c r="B278" s="210"/>
      <c r="C278" s="60">
        <v>301281</v>
      </c>
      <c r="D278" s="41" t="s">
        <v>356</v>
      </c>
      <c r="E278" s="196"/>
      <c r="F278" s="196"/>
      <c r="G278" s="29">
        <v>0.46</v>
      </c>
      <c r="H278" s="170">
        <f t="shared" si="83"/>
        <v>19.32</v>
      </c>
      <c r="I278" s="22">
        <f t="shared" si="84"/>
        <v>18.624480000000002</v>
      </c>
      <c r="J278" s="22">
        <f t="shared" si="85"/>
        <v>18.08352</v>
      </c>
      <c r="K278" s="22">
        <f t="shared" si="86"/>
        <v>17.677800000000001</v>
      </c>
      <c r="L278" s="22">
        <f t="shared" si="87"/>
        <v>17.194800000000001</v>
      </c>
      <c r="M278" s="22">
        <f t="shared" si="88"/>
        <v>17.0016</v>
      </c>
      <c r="AZ278" s="23"/>
      <c r="BA278" s="23"/>
      <c r="BB278" s="23"/>
    </row>
    <row r="279" spans="1:54" ht="30" x14ac:dyDescent="0.2">
      <c r="A279" s="18"/>
      <c r="B279" s="210"/>
      <c r="C279" s="31">
        <v>124</v>
      </c>
      <c r="D279" s="41" t="s">
        <v>352</v>
      </c>
      <c r="E279" s="168"/>
      <c r="F279" s="168"/>
      <c r="G279" s="29">
        <v>0</v>
      </c>
      <c r="H279" s="170">
        <f t="shared" si="76"/>
        <v>0</v>
      </c>
      <c r="I279" s="22">
        <f t="shared" si="63"/>
        <v>0</v>
      </c>
      <c r="J279" s="22">
        <f t="shared" si="64"/>
        <v>0</v>
      </c>
      <c r="K279" s="22">
        <f t="shared" si="65"/>
        <v>0</v>
      </c>
      <c r="L279" s="22">
        <f t="shared" si="66"/>
        <v>0</v>
      </c>
      <c r="M279" s="22">
        <f t="shared" si="67"/>
        <v>0</v>
      </c>
      <c r="AZ279" s="23"/>
      <c r="BA279" s="23"/>
      <c r="BB279" s="23"/>
    </row>
    <row r="280" spans="1:54" ht="30" x14ac:dyDescent="0.2">
      <c r="A280" s="18"/>
      <c r="B280" s="210"/>
      <c r="C280" s="31">
        <v>30124</v>
      </c>
      <c r="D280" s="41" t="s">
        <v>354</v>
      </c>
      <c r="E280" s="168"/>
      <c r="F280" s="168"/>
      <c r="G280" s="29">
        <v>0.45</v>
      </c>
      <c r="H280" s="170">
        <f t="shared" si="76"/>
        <v>18.900000000000002</v>
      </c>
      <c r="I280" s="22">
        <f t="shared" si="63"/>
        <v>18.219600000000003</v>
      </c>
      <c r="J280" s="22">
        <f t="shared" si="64"/>
        <v>17.6904</v>
      </c>
      <c r="K280" s="22">
        <f t="shared" si="65"/>
        <v>17.293500000000002</v>
      </c>
      <c r="L280" s="22">
        <f t="shared" si="66"/>
        <v>16.821000000000002</v>
      </c>
      <c r="M280" s="22">
        <f t="shared" si="67"/>
        <v>16.632000000000001</v>
      </c>
      <c r="AZ280" s="23"/>
      <c r="BA280" s="23"/>
      <c r="BB280" s="23"/>
    </row>
    <row r="281" spans="1:54" ht="22.5" x14ac:dyDescent="0.2">
      <c r="A281" s="18"/>
      <c r="B281" s="210"/>
      <c r="C281" s="31">
        <v>121</v>
      </c>
      <c r="D281" s="41" t="s">
        <v>350</v>
      </c>
      <c r="E281" s="168" t="s">
        <v>455</v>
      </c>
      <c r="F281" s="168" t="s">
        <v>17</v>
      </c>
      <c r="G281" s="29">
        <v>0</v>
      </c>
      <c r="H281" s="170">
        <f t="shared" si="76"/>
        <v>0</v>
      </c>
      <c r="I281" s="22">
        <f t="shared" si="63"/>
        <v>0</v>
      </c>
      <c r="J281" s="22">
        <f t="shared" si="64"/>
        <v>0</v>
      </c>
      <c r="K281" s="22">
        <f t="shared" si="65"/>
        <v>0</v>
      </c>
      <c r="L281" s="22">
        <f t="shared" si="66"/>
        <v>0</v>
      </c>
      <c r="M281" s="22">
        <f t="shared" si="67"/>
        <v>0</v>
      </c>
      <c r="AZ281" s="23"/>
      <c r="BA281" s="23"/>
      <c r="BB281" s="23"/>
    </row>
    <row r="282" spans="1:54" ht="30" x14ac:dyDescent="0.2">
      <c r="A282" s="18"/>
      <c r="B282" s="210"/>
      <c r="C282" s="31">
        <v>130</v>
      </c>
      <c r="D282" s="41" t="s">
        <v>351</v>
      </c>
      <c r="E282" s="168" t="s">
        <v>431</v>
      </c>
      <c r="F282" s="168" t="s">
        <v>1</v>
      </c>
      <c r="G282" s="29">
        <v>0.81</v>
      </c>
      <c r="H282" s="170">
        <f t="shared" si="76"/>
        <v>34.020000000000003</v>
      </c>
      <c r="I282" s="22">
        <f t="shared" si="63"/>
        <v>32.795280000000005</v>
      </c>
      <c r="J282" s="22">
        <f t="shared" si="64"/>
        <v>31.842720000000003</v>
      </c>
      <c r="K282" s="22">
        <f t="shared" si="65"/>
        <v>31.128300000000003</v>
      </c>
      <c r="L282" s="22">
        <f t="shared" si="66"/>
        <v>30.277800000000003</v>
      </c>
      <c r="M282" s="22">
        <f t="shared" si="67"/>
        <v>29.937600000000003</v>
      </c>
      <c r="AZ282" s="23"/>
      <c r="BA282" s="23"/>
      <c r="BB282" s="23"/>
    </row>
    <row r="283" spans="1:54" ht="30" x14ac:dyDescent="0.2">
      <c r="A283" s="18"/>
      <c r="B283" s="210"/>
      <c r="C283" s="60">
        <v>308391</v>
      </c>
      <c r="D283" s="41" t="s">
        <v>522</v>
      </c>
      <c r="E283" s="195"/>
      <c r="F283" s="195"/>
      <c r="G283" s="29">
        <v>0.43</v>
      </c>
      <c r="H283" s="170">
        <f t="shared" si="76"/>
        <v>18.059999999999999</v>
      </c>
      <c r="I283" s="22">
        <f t="shared" ref="I283" si="89">SUM(H283-0.036*H283)</f>
        <v>17.409839999999999</v>
      </c>
      <c r="J283" s="22">
        <f t="shared" ref="J283" si="90">SUM(H283-0.064*H283)</f>
        <v>16.904159999999997</v>
      </c>
      <c r="K283" s="22">
        <f t="shared" ref="K283" si="91">SUM(H283-0.085*H283)</f>
        <v>16.524899999999999</v>
      </c>
      <c r="L283" s="22">
        <f t="shared" ref="L283" si="92">SUM(H283-0.11*H283)</f>
        <v>16.073399999999999</v>
      </c>
      <c r="M283" s="22">
        <f t="shared" ref="M283" si="93">SUM(H283-0.12*H283)</f>
        <v>15.892799999999999</v>
      </c>
      <c r="AZ283" s="23"/>
      <c r="BA283" s="23"/>
      <c r="BB283" s="23"/>
    </row>
    <row r="284" spans="1:54" ht="56.25" x14ac:dyDescent="0.2">
      <c r="A284" s="18"/>
      <c r="B284" s="210"/>
      <c r="C284" s="31">
        <v>122</v>
      </c>
      <c r="D284" s="41" t="s">
        <v>384</v>
      </c>
      <c r="E284" s="168" t="s">
        <v>456</v>
      </c>
      <c r="F284" s="168" t="s">
        <v>17</v>
      </c>
      <c r="G284" s="29">
        <v>0</v>
      </c>
      <c r="H284" s="170">
        <f t="shared" si="76"/>
        <v>0</v>
      </c>
      <c r="I284" s="22">
        <f t="shared" si="63"/>
        <v>0</v>
      </c>
      <c r="J284" s="22">
        <f t="shared" si="64"/>
        <v>0</v>
      </c>
      <c r="K284" s="22">
        <f t="shared" si="65"/>
        <v>0</v>
      </c>
      <c r="L284" s="22">
        <f t="shared" si="66"/>
        <v>0</v>
      </c>
      <c r="M284" s="22">
        <f t="shared" si="67"/>
        <v>0</v>
      </c>
      <c r="AZ284" s="23"/>
      <c r="BA284" s="23"/>
      <c r="BB284" s="23"/>
    </row>
    <row r="285" spans="1:54" ht="30" x14ac:dyDescent="0.2">
      <c r="A285" s="18"/>
      <c r="B285" s="210"/>
      <c r="C285" s="31">
        <v>30122</v>
      </c>
      <c r="D285" s="41" t="s">
        <v>383</v>
      </c>
      <c r="E285" s="180"/>
      <c r="F285" s="180"/>
      <c r="G285" s="29">
        <v>0.6</v>
      </c>
      <c r="H285" s="170">
        <f t="shared" si="76"/>
        <v>25.2</v>
      </c>
      <c r="I285" s="22">
        <f t="shared" si="63"/>
        <v>24.2928</v>
      </c>
      <c r="J285" s="22">
        <f t="shared" si="64"/>
        <v>23.587199999999999</v>
      </c>
      <c r="K285" s="22">
        <f t="shared" si="65"/>
        <v>23.058</v>
      </c>
      <c r="L285" s="22">
        <f t="shared" si="66"/>
        <v>22.428000000000001</v>
      </c>
      <c r="M285" s="22">
        <f t="shared" si="67"/>
        <v>22.175999999999998</v>
      </c>
      <c r="AZ285" s="23"/>
      <c r="BA285" s="23"/>
      <c r="BB285" s="23"/>
    </row>
    <row r="286" spans="1:54" ht="30" x14ac:dyDescent="0.2">
      <c r="A286" s="18"/>
      <c r="B286" s="210"/>
      <c r="C286" s="31">
        <v>30102</v>
      </c>
      <c r="D286" s="41" t="s">
        <v>383</v>
      </c>
      <c r="E286" s="168" t="s">
        <v>448</v>
      </c>
      <c r="F286" s="168"/>
      <c r="G286" s="29">
        <v>0.64</v>
      </c>
      <c r="H286" s="170">
        <f t="shared" si="76"/>
        <v>26.88</v>
      </c>
      <c r="I286" s="22">
        <f t="shared" si="63"/>
        <v>25.912319999999998</v>
      </c>
      <c r="J286" s="22">
        <f t="shared" si="64"/>
        <v>25.159679999999998</v>
      </c>
      <c r="K286" s="22">
        <f t="shared" si="65"/>
        <v>24.595199999999998</v>
      </c>
      <c r="L286" s="22">
        <f t="shared" si="66"/>
        <v>23.923199999999998</v>
      </c>
      <c r="M286" s="22">
        <f t="shared" si="67"/>
        <v>23.654399999999999</v>
      </c>
      <c r="AZ286" s="23"/>
      <c r="BA286" s="23"/>
      <c r="BB286" s="23"/>
    </row>
    <row r="287" spans="1:54" ht="30" x14ac:dyDescent="0.2">
      <c r="A287" s="18"/>
      <c r="B287" s="210"/>
      <c r="C287" s="60">
        <v>301021</v>
      </c>
      <c r="D287" s="41" t="s">
        <v>385</v>
      </c>
      <c r="E287" s="168"/>
      <c r="F287" s="168"/>
      <c r="G287" s="29">
        <v>0.64</v>
      </c>
      <c r="H287" s="170">
        <f t="shared" si="76"/>
        <v>26.88</v>
      </c>
      <c r="I287" s="22">
        <f t="shared" si="63"/>
        <v>25.912319999999998</v>
      </c>
      <c r="J287" s="22">
        <f t="shared" si="64"/>
        <v>25.159679999999998</v>
      </c>
      <c r="K287" s="22">
        <f t="shared" si="65"/>
        <v>24.595199999999998</v>
      </c>
      <c r="L287" s="22">
        <f t="shared" si="66"/>
        <v>23.923199999999998</v>
      </c>
      <c r="M287" s="22">
        <f t="shared" si="67"/>
        <v>23.654399999999999</v>
      </c>
      <c r="AZ287" s="23"/>
      <c r="BA287" s="23"/>
      <c r="BB287" s="23"/>
    </row>
    <row r="288" spans="1:54" ht="30" x14ac:dyDescent="0.2">
      <c r="A288" s="18"/>
      <c r="B288" s="210"/>
      <c r="C288" s="60">
        <v>301022</v>
      </c>
      <c r="D288" s="41" t="s">
        <v>386</v>
      </c>
      <c r="E288" s="168"/>
      <c r="F288" s="168"/>
      <c r="G288" s="29">
        <v>0.64</v>
      </c>
      <c r="H288" s="170">
        <f t="shared" si="76"/>
        <v>26.88</v>
      </c>
      <c r="I288" s="22">
        <f t="shared" si="63"/>
        <v>25.912319999999998</v>
      </c>
      <c r="J288" s="22">
        <f t="shared" si="64"/>
        <v>25.159679999999998</v>
      </c>
      <c r="K288" s="22">
        <f t="shared" si="65"/>
        <v>24.595199999999998</v>
      </c>
      <c r="L288" s="22">
        <f t="shared" si="66"/>
        <v>23.923199999999998</v>
      </c>
      <c r="M288" s="22">
        <f t="shared" si="67"/>
        <v>23.654399999999999</v>
      </c>
      <c r="AZ288" s="23"/>
      <c r="BA288" s="23"/>
      <c r="BB288" s="23"/>
    </row>
    <row r="289" spans="1:54" ht="30" x14ac:dyDescent="0.2">
      <c r="A289" s="18"/>
      <c r="B289" s="210"/>
      <c r="C289" s="60">
        <v>30125</v>
      </c>
      <c r="D289" s="41" t="s">
        <v>383</v>
      </c>
      <c r="E289" s="168"/>
      <c r="F289" s="168"/>
      <c r="G289" s="29">
        <v>0.49</v>
      </c>
      <c r="H289" s="170">
        <f t="shared" si="76"/>
        <v>20.58</v>
      </c>
      <c r="I289" s="22">
        <f t="shared" si="63"/>
        <v>19.839119999999998</v>
      </c>
      <c r="J289" s="22">
        <f t="shared" si="64"/>
        <v>19.262879999999999</v>
      </c>
      <c r="K289" s="22">
        <f t="shared" si="65"/>
        <v>18.830699999999997</v>
      </c>
      <c r="L289" s="22">
        <f t="shared" si="66"/>
        <v>18.316199999999998</v>
      </c>
      <c r="M289" s="22">
        <f t="shared" si="67"/>
        <v>18.110399999999998</v>
      </c>
      <c r="AZ289" s="23"/>
      <c r="BA289" s="23"/>
      <c r="BB289" s="23"/>
    </row>
    <row r="290" spans="1:54" ht="30" x14ac:dyDescent="0.2">
      <c r="A290" s="18"/>
      <c r="B290" s="210"/>
      <c r="C290" s="31">
        <v>123</v>
      </c>
      <c r="D290" s="41" t="s">
        <v>410</v>
      </c>
      <c r="E290" s="168" t="s">
        <v>435</v>
      </c>
      <c r="F290" s="168" t="s">
        <v>1</v>
      </c>
      <c r="G290" s="29">
        <v>0</v>
      </c>
      <c r="H290" s="170">
        <f t="shared" si="76"/>
        <v>0</v>
      </c>
      <c r="I290" s="22">
        <f t="shared" si="63"/>
        <v>0</v>
      </c>
      <c r="J290" s="22">
        <f t="shared" si="64"/>
        <v>0</v>
      </c>
      <c r="K290" s="22">
        <f t="shared" si="65"/>
        <v>0</v>
      </c>
      <c r="L290" s="22">
        <f t="shared" si="66"/>
        <v>0</v>
      </c>
      <c r="M290" s="22">
        <f t="shared" si="67"/>
        <v>0</v>
      </c>
      <c r="AZ290" s="23"/>
      <c r="BA290" s="23"/>
      <c r="BB290" s="23"/>
    </row>
    <row r="291" spans="1:54" ht="33.75" x14ac:dyDescent="0.2">
      <c r="A291" s="18"/>
      <c r="B291" s="210"/>
      <c r="C291" s="31">
        <v>128</v>
      </c>
      <c r="D291" s="41" t="s">
        <v>405</v>
      </c>
      <c r="E291" s="168" t="s">
        <v>436</v>
      </c>
      <c r="F291" s="168" t="s">
        <v>1</v>
      </c>
      <c r="G291" s="29">
        <v>0</v>
      </c>
      <c r="H291" s="170">
        <f t="shared" si="76"/>
        <v>0</v>
      </c>
      <c r="I291" s="22">
        <f t="shared" si="63"/>
        <v>0</v>
      </c>
      <c r="J291" s="22">
        <f t="shared" si="64"/>
        <v>0</v>
      </c>
      <c r="K291" s="22">
        <f t="shared" si="65"/>
        <v>0</v>
      </c>
      <c r="L291" s="22">
        <f t="shared" si="66"/>
        <v>0</v>
      </c>
      <c r="M291" s="22">
        <f t="shared" si="67"/>
        <v>0</v>
      </c>
      <c r="AZ291" s="23"/>
      <c r="BA291" s="23"/>
      <c r="BB291" s="23"/>
    </row>
    <row r="292" spans="1:54" ht="15" x14ac:dyDescent="0.2">
      <c r="A292" s="18"/>
      <c r="B292" s="210"/>
      <c r="C292" s="31">
        <v>1281</v>
      </c>
      <c r="D292" s="41" t="s">
        <v>342</v>
      </c>
      <c r="E292" s="168"/>
      <c r="F292" s="168"/>
      <c r="G292" s="29"/>
      <c r="H292" s="170">
        <v>0</v>
      </c>
      <c r="I292" s="22">
        <f t="shared" si="63"/>
        <v>0</v>
      </c>
      <c r="J292" s="22">
        <f t="shared" si="64"/>
        <v>0</v>
      </c>
      <c r="K292" s="22">
        <f t="shared" si="65"/>
        <v>0</v>
      </c>
      <c r="L292" s="22">
        <f t="shared" si="66"/>
        <v>0</v>
      </c>
      <c r="M292" s="22">
        <f t="shared" si="67"/>
        <v>0</v>
      </c>
      <c r="AZ292" s="23"/>
      <c r="BA292" s="23"/>
      <c r="BB292" s="23"/>
    </row>
    <row r="293" spans="1:54" ht="15" x14ac:dyDescent="0.2">
      <c r="A293" s="18"/>
      <c r="B293" s="210"/>
      <c r="C293" s="31">
        <v>12838</v>
      </c>
      <c r="D293" s="41" t="s">
        <v>343</v>
      </c>
      <c r="E293" s="168"/>
      <c r="F293" s="168"/>
      <c r="G293" s="29"/>
      <c r="H293" s="170">
        <v>0</v>
      </c>
      <c r="I293" s="22">
        <f t="shared" si="63"/>
        <v>0</v>
      </c>
      <c r="J293" s="22">
        <f t="shared" si="64"/>
        <v>0</v>
      </c>
      <c r="K293" s="22">
        <f t="shared" si="65"/>
        <v>0</v>
      </c>
      <c r="L293" s="22">
        <f t="shared" si="66"/>
        <v>0</v>
      </c>
      <c r="M293" s="22">
        <f t="shared" si="67"/>
        <v>0</v>
      </c>
      <c r="AZ293" s="23"/>
      <c r="BA293" s="23"/>
      <c r="BB293" s="23"/>
    </row>
    <row r="294" spans="1:54" ht="15" x14ac:dyDescent="0.2">
      <c r="A294" s="18"/>
      <c r="B294" s="210"/>
      <c r="C294" s="60">
        <v>128310</v>
      </c>
      <c r="D294" s="41" t="s">
        <v>344</v>
      </c>
      <c r="E294" s="168"/>
      <c r="F294" s="168"/>
      <c r="G294" s="29"/>
      <c r="H294" s="170">
        <v>0</v>
      </c>
      <c r="I294" s="22">
        <f t="shared" si="63"/>
        <v>0</v>
      </c>
      <c r="J294" s="22">
        <f t="shared" si="64"/>
        <v>0</v>
      </c>
      <c r="K294" s="22">
        <f t="shared" si="65"/>
        <v>0</v>
      </c>
      <c r="L294" s="22">
        <f t="shared" si="66"/>
        <v>0</v>
      </c>
      <c r="M294" s="22">
        <f t="shared" si="67"/>
        <v>0</v>
      </c>
      <c r="AZ294" s="23"/>
      <c r="BA294" s="23"/>
      <c r="BB294" s="23"/>
    </row>
    <row r="295" spans="1:54" ht="30" x14ac:dyDescent="0.2">
      <c r="A295" s="18"/>
      <c r="B295" s="210"/>
      <c r="C295" s="31">
        <v>126</v>
      </c>
      <c r="D295" s="41" t="s">
        <v>319</v>
      </c>
      <c r="E295" s="168" t="s">
        <v>453</v>
      </c>
      <c r="F295" s="168" t="s">
        <v>17</v>
      </c>
      <c r="G295" s="29">
        <v>0</v>
      </c>
      <c r="H295" s="170">
        <f>SUM(G295*$M$2)</f>
        <v>0</v>
      </c>
      <c r="I295" s="22">
        <f t="shared" si="63"/>
        <v>0</v>
      </c>
      <c r="J295" s="22">
        <f t="shared" si="64"/>
        <v>0</v>
      </c>
      <c r="K295" s="22">
        <f t="shared" si="65"/>
        <v>0</v>
      </c>
      <c r="L295" s="22">
        <f t="shared" si="66"/>
        <v>0</v>
      </c>
      <c r="M295" s="22">
        <f t="shared" si="67"/>
        <v>0</v>
      </c>
      <c r="AZ295" s="23"/>
      <c r="BA295" s="23"/>
      <c r="BB295" s="23"/>
    </row>
    <row r="296" spans="1:54" ht="30" x14ac:dyDescent="0.2">
      <c r="A296" s="18"/>
      <c r="B296" s="210"/>
      <c r="C296" s="31">
        <v>1261</v>
      </c>
      <c r="D296" s="41" t="s">
        <v>319</v>
      </c>
      <c r="E296" s="168" t="s">
        <v>435</v>
      </c>
      <c r="F296" s="168"/>
      <c r="G296" s="29">
        <v>0</v>
      </c>
      <c r="H296" s="170">
        <f>SUM(G296*$M$2)</f>
        <v>0</v>
      </c>
      <c r="I296" s="22">
        <f t="shared" si="63"/>
        <v>0</v>
      </c>
      <c r="J296" s="22">
        <f t="shared" si="64"/>
        <v>0</v>
      </c>
      <c r="K296" s="22">
        <f t="shared" si="65"/>
        <v>0</v>
      </c>
      <c r="L296" s="22">
        <f t="shared" si="66"/>
        <v>0</v>
      </c>
      <c r="M296" s="22">
        <f t="shared" si="67"/>
        <v>0</v>
      </c>
      <c r="AZ296" s="23"/>
      <c r="BA296" s="23"/>
      <c r="BB296" s="23"/>
    </row>
    <row r="297" spans="1:54" ht="30" x14ac:dyDescent="0.2">
      <c r="A297" s="18"/>
      <c r="B297" s="210"/>
      <c r="C297" s="31">
        <v>1262</v>
      </c>
      <c r="D297" s="41" t="s">
        <v>319</v>
      </c>
      <c r="E297" s="168" t="s">
        <v>457</v>
      </c>
      <c r="F297" s="168"/>
      <c r="G297" s="29">
        <v>0.98299999999999998</v>
      </c>
      <c r="H297" s="170">
        <f>SUM(G297*$M$2)</f>
        <v>41.286000000000001</v>
      </c>
      <c r="I297" s="22">
        <f t="shared" si="63"/>
        <v>39.799703999999998</v>
      </c>
      <c r="J297" s="22">
        <f t="shared" si="64"/>
        <v>38.643695999999998</v>
      </c>
      <c r="K297" s="22">
        <f t="shared" si="65"/>
        <v>37.776690000000002</v>
      </c>
      <c r="L297" s="22">
        <f t="shared" si="66"/>
        <v>36.744540000000001</v>
      </c>
      <c r="M297" s="22">
        <f t="shared" si="67"/>
        <v>36.331679999999999</v>
      </c>
      <c r="AZ297" s="23" t="e">
        <f>SUM(1000/#REF!)</f>
        <v>#REF!</v>
      </c>
      <c r="BA297" s="23" t="e">
        <f>SUM(3000/#REF!)</f>
        <v>#REF!</v>
      </c>
      <c r="BB297" s="23" t="e">
        <f>SUM(10000/#REF!)</f>
        <v>#REF!</v>
      </c>
    </row>
    <row r="298" spans="1:54" ht="30" x14ac:dyDescent="0.2">
      <c r="A298" s="18"/>
      <c r="B298" s="210"/>
      <c r="C298" s="31">
        <v>1263</v>
      </c>
      <c r="D298" s="41" t="s">
        <v>320</v>
      </c>
      <c r="E298" s="168"/>
      <c r="F298" s="168"/>
      <c r="G298" s="29">
        <v>0</v>
      </c>
      <c r="H298" s="170">
        <f>SUM(G298*$M$2)</f>
        <v>0</v>
      </c>
      <c r="I298" s="22">
        <f t="shared" si="63"/>
        <v>0</v>
      </c>
      <c r="J298" s="22">
        <f t="shared" si="64"/>
        <v>0</v>
      </c>
      <c r="K298" s="22">
        <f t="shared" si="65"/>
        <v>0</v>
      </c>
      <c r="L298" s="22">
        <f t="shared" si="66"/>
        <v>0</v>
      </c>
      <c r="M298" s="22">
        <f t="shared" si="67"/>
        <v>0</v>
      </c>
      <c r="AZ298" s="23"/>
      <c r="BA298" s="23"/>
      <c r="BB298" s="23"/>
    </row>
    <row r="299" spans="1:54" ht="30" x14ac:dyDescent="0.2">
      <c r="A299" s="18"/>
      <c r="B299" s="210"/>
      <c r="C299" s="31">
        <v>30126</v>
      </c>
      <c r="D299" s="41" t="s">
        <v>319</v>
      </c>
      <c r="E299" s="180"/>
      <c r="F299" s="180"/>
      <c r="G299" s="29">
        <v>0.85</v>
      </c>
      <c r="H299" s="170">
        <f>SUM(G299*$M$2)</f>
        <v>35.699999999999996</v>
      </c>
      <c r="I299" s="22">
        <f t="shared" si="63"/>
        <v>34.4148</v>
      </c>
      <c r="J299" s="22">
        <f t="shared" si="64"/>
        <v>33.415199999999999</v>
      </c>
      <c r="K299" s="22">
        <f t="shared" si="65"/>
        <v>32.665499999999994</v>
      </c>
      <c r="L299" s="22">
        <f t="shared" si="66"/>
        <v>31.772999999999996</v>
      </c>
      <c r="M299" s="22">
        <f t="shared" si="67"/>
        <v>31.415999999999997</v>
      </c>
      <c r="AZ299" s="23"/>
      <c r="BA299" s="23"/>
      <c r="BB299" s="23"/>
    </row>
    <row r="300" spans="1:54" ht="15" x14ac:dyDescent="0.2">
      <c r="A300" s="18"/>
      <c r="B300" s="210"/>
      <c r="C300" s="59">
        <v>3010510</v>
      </c>
      <c r="D300" s="41" t="s">
        <v>337</v>
      </c>
      <c r="E300" s="168"/>
      <c r="F300" s="168"/>
      <c r="G300" s="29"/>
      <c r="H300" s="170">
        <v>0</v>
      </c>
      <c r="I300" s="22">
        <f t="shared" ref="I300:I365" si="94">SUM(H300-0.036*H300)</f>
        <v>0</v>
      </c>
      <c r="J300" s="22">
        <f t="shared" ref="J300:J365" si="95">SUM(H300-0.064*H300)</f>
        <v>0</v>
      </c>
      <c r="K300" s="22">
        <f t="shared" ref="K300:K365" si="96">SUM(H300-0.085*H300)</f>
        <v>0</v>
      </c>
      <c r="L300" s="22">
        <f t="shared" ref="L300:L365" si="97">SUM(H300-0.11*H300)</f>
        <v>0</v>
      </c>
      <c r="M300" s="22">
        <f t="shared" ref="M300:M365" si="98">SUM(H300-0.12*H300)</f>
        <v>0</v>
      </c>
      <c r="AZ300" s="23"/>
      <c r="BA300" s="23"/>
      <c r="BB300" s="23"/>
    </row>
    <row r="301" spans="1:54" ht="15" x14ac:dyDescent="0.2">
      <c r="A301" s="18"/>
      <c r="B301" s="210"/>
      <c r="C301" s="184">
        <v>301069</v>
      </c>
      <c r="D301" s="41" t="s">
        <v>338</v>
      </c>
      <c r="E301" s="168"/>
      <c r="F301" s="168"/>
      <c r="G301" s="29"/>
      <c r="H301" s="170">
        <v>0</v>
      </c>
      <c r="I301" s="22">
        <f t="shared" si="94"/>
        <v>0</v>
      </c>
      <c r="J301" s="22">
        <f t="shared" si="95"/>
        <v>0</v>
      </c>
      <c r="K301" s="22">
        <f t="shared" si="96"/>
        <v>0</v>
      </c>
      <c r="L301" s="22">
        <f t="shared" si="97"/>
        <v>0</v>
      </c>
      <c r="M301" s="22">
        <f t="shared" si="98"/>
        <v>0</v>
      </c>
      <c r="AZ301" s="23"/>
      <c r="BA301" s="23"/>
      <c r="BB301" s="23"/>
    </row>
    <row r="302" spans="1:54" ht="15" x14ac:dyDescent="0.2">
      <c r="A302" s="18"/>
      <c r="B302" s="210"/>
      <c r="C302" s="186">
        <v>3010610</v>
      </c>
      <c r="D302" s="41" t="s">
        <v>499</v>
      </c>
      <c r="E302" s="182"/>
      <c r="F302" s="182"/>
      <c r="G302" s="29"/>
      <c r="H302" s="170">
        <v>109.79</v>
      </c>
      <c r="I302" s="22">
        <f t="shared" ref="I302" si="99">SUM(H302-0.036*H302)</f>
        <v>105.83756000000001</v>
      </c>
      <c r="J302" s="22">
        <f t="shared" ref="J302" si="100">SUM(H302-0.064*H302)</f>
        <v>102.76344</v>
      </c>
      <c r="K302" s="22">
        <f t="shared" ref="K302" si="101">SUM(H302-0.085*H302)</f>
        <v>100.45785000000001</v>
      </c>
      <c r="L302" s="22">
        <f t="shared" ref="L302" si="102">SUM(H302-0.11*H302)</f>
        <v>97.713100000000011</v>
      </c>
      <c r="M302" s="22">
        <f t="shared" ref="M302" si="103">SUM(H302-0.12*H302)</f>
        <v>96.615200000000002</v>
      </c>
      <c r="AZ302" s="23"/>
      <c r="BA302" s="23"/>
      <c r="BB302" s="23"/>
    </row>
    <row r="303" spans="1:54" ht="15" x14ac:dyDescent="0.2">
      <c r="A303" s="18"/>
      <c r="B303" s="210"/>
      <c r="C303" s="184">
        <v>301079</v>
      </c>
      <c r="D303" s="41" t="s">
        <v>339</v>
      </c>
      <c r="E303" s="168"/>
      <c r="F303" s="168"/>
      <c r="G303" s="29"/>
      <c r="H303" s="170">
        <v>0</v>
      </c>
      <c r="I303" s="22">
        <f t="shared" si="94"/>
        <v>0</v>
      </c>
      <c r="J303" s="22">
        <f t="shared" si="95"/>
        <v>0</v>
      </c>
      <c r="K303" s="22">
        <f t="shared" si="96"/>
        <v>0</v>
      </c>
      <c r="L303" s="22">
        <f t="shared" si="97"/>
        <v>0</v>
      </c>
      <c r="M303" s="22">
        <f t="shared" si="98"/>
        <v>0</v>
      </c>
      <c r="AZ303" s="23"/>
      <c r="BA303" s="23"/>
      <c r="BB303" s="23"/>
    </row>
    <row r="304" spans="1:54" ht="15" x14ac:dyDescent="0.2">
      <c r="A304" s="18"/>
      <c r="B304" s="210"/>
      <c r="C304" s="127">
        <v>301138</v>
      </c>
      <c r="D304" s="41" t="s">
        <v>340</v>
      </c>
      <c r="E304" s="168"/>
      <c r="F304" s="168"/>
      <c r="G304" s="29"/>
      <c r="H304" s="170">
        <v>30.31</v>
      </c>
      <c r="I304" s="22">
        <f t="shared" si="94"/>
        <v>29.21884</v>
      </c>
      <c r="J304" s="22">
        <f t="shared" si="95"/>
        <v>28.370159999999998</v>
      </c>
      <c r="K304" s="22">
        <f t="shared" si="96"/>
        <v>27.733649999999997</v>
      </c>
      <c r="L304" s="22">
        <f t="shared" si="97"/>
        <v>26.975899999999999</v>
      </c>
      <c r="M304" s="22">
        <f t="shared" si="98"/>
        <v>26.672799999999999</v>
      </c>
      <c r="AZ304" s="23"/>
      <c r="BA304" s="23"/>
      <c r="BB304" s="23"/>
    </row>
    <row r="305" spans="1:54" ht="15" x14ac:dyDescent="0.2">
      <c r="A305" s="18"/>
      <c r="B305" s="210"/>
      <c r="C305" s="127">
        <v>301139</v>
      </c>
      <c r="D305" s="41" t="s">
        <v>482</v>
      </c>
      <c r="E305" s="178"/>
      <c r="F305" s="178"/>
      <c r="G305" s="29"/>
      <c r="H305" s="170">
        <v>0</v>
      </c>
      <c r="I305" s="22">
        <f t="shared" si="94"/>
        <v>0</v>
      </c>
      <c r="J305" s="22">
        <f t="shared" si="95"/>
        <v>0</v>
      </c>
      <c r="K305" s="22">
        <f t="shared" si="96"/>
        <v>0</v>
      </c>
      <c r="L305" s="22">
        <f t="shared" si="97"/>
        <v>0</v>
      </c>
      <c r="M305" s="22">
        <f t="shared" si="98"/>
        <v>0</v>
      </c>
      <c r="AZ305" s="23"/>
      <c r="BA305" s="23"/>
      <c r="BB305" s="23"/>
    </row>
    <row r="306" spans="1:54" ht="15" x14ac:dyDescent="0.2">
      <c r="A306" s="18"/>
      <c r="B306" s="210"/>
      <c r="C306" s="59">
        <v>3011310</v>
      </c>
      <c r="D306" s="41" t="s">
        <v>341</v>
      </c>
      <c r="E306" s="168"/>
      <c r="F306" s="168"/>
      <c r="G306" s="29"/>
      <c r="H306" s="170">
        <v>30.31</v>
      </c>
      <c r="I306" s="22">
        <f t="shared" si="94"/>
        <v>29.21884</v>
      </c>
      <c r="J306" s="22">
        <f t="shared" si="95"/>
        <v>28.370159999999998</v>
      </c>
      <c r="K306" s="22">
        <f t="shared" si="96"/>
        <v>27.733649999999997</v>
      </c>
      <c r="L306" s="22">
        <f t="shared" si="97"/>
        <v>26.975899999999999</v>
      </c>
      <c r="M306" s="22">
        <f t="shared" si="98"/>
        <v>26.672799999999999</v>
      </c>
      <c r="AZ306" s="23"/>
      <c r="BA306" s="23"/>
      <c r="BB306" s="23"/>
    </row>
    <row r="307" spans="1:54" ht="15" x14ac:dyDescent="0.2">
      <c r="A307" s="18"/>
      <c r="B307" s="210"/>
      <c r="C307" s="59">
        <v>301319</v>
      </c>
      <c r="D307" s="41" t="s">
        <v>503</v>
      </c>
      <c r="E307" s="182"/>
      <c r="F307" s="182"/>
      <c r="G307" s="29"/>
      <c r="H307" s="170">
        <v>26.67</v>
      </c>
      <c r="I307" s="22">
        <f t="shared" si="94"/>
        <v>25.709880000000002</v>
      </c>
      <c r="J307" s="22">
        <f t="shared" si="95"/>
        <v>24.96312</v>
      </c>
      <c r="K307" s="22">
        <f t="shared" si="96"/>
        <v>24.40305</v>
      </c>
      <c r="L307" s="22">
        <f t="shared" si="97"/>
        <v>23.7363</v>
      </c>
      <c r="M307" s="22">
        <f t="shared" si="98"/>
        <v>23.4696</v>
      </c>
      <c r="AZ307" s="23"/>
      <c r="BA307" s="23"/>
      <c r="BB307" s="23"/>
    </row>
    <row r="308" spans="1:54" ht="15" x14ac:dyDescent="0.2">
      <c r="A308" s="18"/>
      <c r="B308" s="210"/>
      <c r="C308" s="59">
        <v>3013110</v>
      </c>
      <c r="D308" s="41" t="s">
        <v>504</v>
      </c>
      <c r="E308" s="182"/>
      <c r="F308" s="182"/>
      <c r="G308" s="29"/>
      <c r="H308" s="170">
        <v>26.67</v>
      </c>
      <c r="I308" s="22">
        <f t="shared" si="94"/>
        <v>25.709880000000002</v>
      </c>
      <c r="J308" s="22">
        <f t="shared" si="95"/>
        <v>24.96312</v>
      </c>
      <c r="K308" s="22">
        <f t="shared" si="96"/>
        <v>24.40305</v>
      </c>
      <c r="L308" s="22">
        <f t="shared" si="97"/>
        <v>23.7363</v>
      </c>
      <c r="M308" s="22">
        <f t="shared" si="98"/>
        <v>23.4696</v>
      </c>
      <c r="AZ308" s="23"/>
      <c r="BA308" s="23"/>
      <c r="BB308" s="23"/>
    </row>
    <row r="309" spans="1:54" ht="30" x14ac:dyDescent="0.2">
      <c r="A309" s="18"/>
      <c r="B309" s="210"/>
      <c r="C309" s="31">
        <v>30104</v>
      </c>
      <c r="D309" s="41" t="s">
        <v>319</v>
      </c>
      <c r="E309" s="168" t="s">
        <v>458</v>
      </c>
      <c r="F309" s="168"/>
      <c r="G309" s="29">
        <v>1.05</v>
      </c>
      <c r="H309" s="170">
        <f t="shared" ref="H309:H316" si="104">SUM(G309*$M$2)</f>
        <v>44.1</v>
      </c>
      <c r="I309" s="22">
        <f t="shared" si="94"/>
        <v>42.5124</v>
      </c>
      <c r="J309" s="22">
        <f t="shared" si="95"/>
        <v>41.2776</v>
      </c>
      <c r="K309" s="22">
        <f t="shared" si="96"/>
        <v>40.351500000000001</v>
      </c>
      <c r="L309" s="22">
        <f t="shared" si="97"/>
        <v>39.249000000000002</v>
      </c>
      <c r="M309" s="22">
        <f t="shared" si="98"/>
        <v>38.808</v>
      </c>
      <c r="AZ309" s="23"/>
      <c r="BA309" s="23"/>
      <c r="BB309" s="23"/>
    </row>
    <row r="310" spans="1:54" ht="30" x14ac:dyDescent="0.2">
      <c r="A310" s="18"/>
      <c r="B310" s="210"/>
      <c r="C310" s="31">
        <v>30101</v>
      </c>
      <c r="D310" s="41" t="s">
        <v>319</v>
      </c>
      <c r="E310" s="168" t="s">
        <v>457</v>
      </c>
      <c r="F310" s="168"/>
      <c r="G310" s="29">
        <v>0.86</v>
      </c>
      <c r="H310" s="170">
        <f t="shared" si="104"/>
        <v>36.119999999999997</v>
      </c>
      <c r="I310" s="22">
        <f t="shared" si="94"/>
        <v>34.819679999999998</v>
      </c>
      <c r="J310" s="22">
        <f t="shared" si="95"/>
        <v>33.808319999999995</v>
      </c>
      <c r="K310" s="22">
        <f t="shared" si="96"/>
        <v>33.049799999999998</v>
      </c>
      <c r="L310" s="22">
        <f t="shared" si="97"/>
        <v>32.146799999999999</v>
      </c>
      <c r="M310" s="22">
        <f t="shared" si="98"/>
        <v>31.785599999999999</v>
      </c>
      <c r="AZ310" s="23"/>
      <c r="BA310" s="23"/>
      <c r="BB310" s="23"/>
    </row>
    <row r="311" spans="1:54" ht="33.75" x14ac:dyDescent="0.2">
      <c r="A311" s="18"/>
      <c r="B311" s="210"/>
      <c r="C311" s="127">
        <v>301011</v>
      </c>
      <c r="D311" s="41" t="s">
        <v>319</v>
      </c>
      <c r="E311" s="168" t="s">
        <v>437</v>
      </c>
      <c r="F311" s="168"/>
      <c r="G311" s="29">
        <v>0.86</v>
      </c>
      <c r="H311" s="170">
        <f t="shared" si="104"/>
        <v>36.119999999999997</v>
      </c>
      <c r="I311" s="22">
        <f t="shared" si="94"/>
        <v>34.819679999999998</v>
      </c>
      <c r="J311" s="22">
        <f t="shared" si="95"/>
        <v>33.808319999999995</v>
      </c>
      <c r="K311" s="22">
        <f t="shared" si="96"/>
        <v>33.049799999999998</v>
      </c>
      <c r="L311" s="22">
        <f t="shared" si="97"/>
        <v>32.146799999999999</v>
      </c>
      <c r="M311" s="22">
        <f t="shared" si="98"/>
        <v>31.785599999999999</v>
      </c>
      <c r="AZ311" s="23"/>
      <c r="BA311" s="23"/>
      <c r="BB311" s="23"/>
    </row>
    <row r="312" spans="1:54" ht="21.75" customHeight="1" x14ac:dyDescent="0.2">
      <c r="A312" s="18"/>
      <c r="B312" s="210"/>
      <c r="C312" s="127">
        <v>30148</v>
      </c>
      <c r="D312" s="41" t="s">
        <v>319</v>
      </c>
      <c r="E312" s="189"/>
      <c r="F312" s="189"/>
      <c r="G312" s="29">
        <v>0.85</v>
      </c>
      <c r="H312" s="170">
        <f t="shared" si="104"/>
        <v>35.699999999999996</v>
      </c>
      <c r="I312" s="22">
        <f t="shared" ref="I312" si="105">SUM(H312-0.036*H312)</f>
        <v>34.4148</v>
      </c>
      <c r="J312" s="22">
        <f t="shared" ref="J312" si="106">SUM(H312-0.064*H312)</f>
        <v>33.415199999999999</v>
      </c>
      <c r="K312" s="22">
        <f t="shared" ref="K312" si="107">SUM(H312-0.085*H312)</f>
        <v>32.665499999999994</v>
      </c>
      <c r="L312" s="22">
        <f t="shared" ref="L312" si="108">SUM(H312-0.11*H312)</f>
        <v>31.772999999999996</v>
      </c>
      <c r="M312" s="22">
        <f t="shared" ref="M312" si="109">SUM(H312-0.12*H312)</f>
        <v>31.415999999999997</v>
      </c>
      <c r="AZ312" s="23"/>
      <c r="BA312" s="23"/>
      <c r="BB312" s="23"/>
    </row>
    <row r="313" spans="1:54" ht="30" x14ac:dyDescent="0.2">
      <c r="A313" s="18"/>
      <c r="B313" s="210"/>
      <c r="C313" s="127">
        <v>30127</v>
      </c>
      <c r="D313" s="41" t="s">
        <v>319</v>
      </c>
      <c r="E313" s="180"/>
      <c r="F313" s="180"/>
      <c r="G313" s="29">
        <v>0.64</v>
      </c>
      <c r="H313" s="170">
        <f t="shared" si="104"/>
        <v>26.88</v>
      </c>
      <c r="I313" s="22">
        <f t="shared" ref="I313" si="110">SUM(H313-0.036*H313)</f>
        <v>25.912319999999998</v>
      </c>
      <c r="J313" s="22">
        <f t="shared" ref="J313" si="111">SUM(H313-0.064*H313)</f>
        <v>25.159679999999998</v>
      </c>
      <c r="K313" s="22">
        <f t="shared" ref="K313" si="112">SUM(H313-0.085*H313)</f>
        <v>24.595199999999998</v>
      </c>
      <c r="L313" s="22">
        <f t="shared" ref="L313" si="113">SUM(H313-0.11*H313)</f>
        <v>23.923199999999998</v>
      </c>
      <c r="M313" s="22">
        <f t="shared" ref="M313" si="114">SUM(H313-0.12*H313)</f>
        <v>23.654399999999999</v>
      </c>
      <c r="AZ313" s="23"/>
      <c r="BA313" s="23"/>
      <c r="BB313" s="23"/>
    </row>
    <row r="314" spans="1:54" ht="15" x14ac:dyDescent="0.2">
      <c r="A314" s="18"/>
      <c r="B314" s="210"/>
      <c r="C314" s="127">
        <v>30120</v>
      </c>
      <c r="D314" s="41" t="s">
        <v>328</v>
      </c>
      <c r="E314" s="168"/>
      <c r="F314" s="168"/>
      <c r="G314" s="29">
        <v>0.59</v>
      </c>
      <c r="H314" s="170">
        <f t="shared" si="104"/>
        <v>24.779999999999998</v>
      </c>
      <c r="I314" s="22">
        <f t="shared" si="94"/>
        <v>23.887919999999998</v>
      </c>
      <c r="J314" s="22">
        <f t="shared" si="95"/>
        <v>23.19408</v>
      </c>
      <c r="K314" s="22">
        <f t="shared" si="96"/>
        <v>22.673699999999997</v>
      </c>
      <c r="L314" s="22">
        <f t="shared" si="97"/>
        <v>22.054199999999998</v>
      </c>
      <c r="M314" s="22">
        <f t="shared" si="98"/>
        <v>21.806399999999996</v>
      </c>
      <c r="AZ314" s="23"/>
      <c r="BA314" s="23"/>
      <c r="BB314" s="23"/>
    </row>
    <row r="315" spans="1:54" ht="15" x14ac:dyDescent="0.2">
      <c r="A315" s="18"/>
      <c r="B315" s="210"/>
      <c r="C315" s="127">
        <v>30121</v>
      </c>
      <c r="D315" s="41" t="s">
        <v>329</v>
      </c>
      <c r="E315" s="168"/>
      <c r="F315" s="168"/>
      <c r="G315" s="29">
        <v>0.56000000000000005</v>
      </c>
      <c r="H315" s="170">
        <f t="shared" si="104"/>
        <v>23.520000000000003</v>
      </c>
      <c r="I315" s="22">
        <f t="shared" ref="I315:I316" si="115">SUM(H315-0.036*H315)</f>
        <v>22.673280000000002</v>
      </c>
      <c r="J315" s="22">
        <f t="shared" ref="J315:J316" si="116">SUM(H315-0.064*H315)</f>
        <v>22.014720000000004</v>
      </c>
      <c r="K315" s="22">
        <f t="shared" ref="K315:K316" si="117">SUM(H315-0.085*H315)</f>
        <v>21.520800000000001</v>
      </c>
      <c r="L315" s="22">
        <f t="shared" ref="L315:L316" si="118">SUM(H315-0.11*H315)</f>
        <v>20.932800000000004</v>
      </c>
      <c r="M315" s="22">
        <f t="shared" ref="M315:M316" si="119">SUM(H315-0.12*H315)</f>
        <v>20.697600000000001</v>
      </c>
      <c r="AZ315" s="23"/>
      <c r="BA315" s="23"/>
      <c r="BB315" s="23"/>
    </row>
    <row r="316" spans="1:54" ht="15" x14ac:dyDescent="0.2">
      <c r="A316" s="18"/>
      <c r="B316" s="210"/>
      <c r="C316" s="127">
        <v>30134</v>
      </c>
      <c r="D316" s="41" t="s">
        <v>520</v>
      </c>
      <c r="E316" s="193"/>
      <c r="F316" s="193"/>
      <c r="G316" s="29">
        <v>0.43</v>
      </c>
      <c r="H316" s="170">
        <f t="shared" si="104"/>
        <v>18.059999999999999</v>
      </c>
      <c r="I316" s="22">
        <f t="shared" si="115"/>
        <v>17.409839999999999</v>
      </c>
      <c r="J316" s="22">
        <f t="shared" si="116"/>
        <v>16.904159999999997</v>
      </c>
      <c r="K316" s="22">
        <f t="shared" si="117"/>
        <v>16.524899999999999</v>
      </c>
      <c r="L316" s="22">
        <f t="shared" si="118"/>
        <v>16.073399999999999</v>
      </c>
      <c r="M316" s="22">
        <f t="shared" si="119"/>
        <v>15.892799999999999</v>
      </c>
      <c r="AZ316" s="23"/>
      <c r="BA316" s="23"/>
      <c r="BB316" s="23"/>
    </row>
    <row r="317" spans="1:54" ht="30" x14ac:dyDescent="0.2">
      <c r="A317" s="18"/>
      <c r="B317" s="210"/>
      <c r="C317" s="31">
        <v>12668</v>
      </c>
      <c r="D317" s="41" t="s">
        <v>321</v>
      </c>
      <c r="E317" s="168"/>
      <c r="F317" s="168"/>
      <c r="G317" s="29"/>
      <c r="H317" s="170">
        <v>0</v>
      </c>
      <c r="I317" s="22">
        <f t="shared" si="94"/>
        <v>0</v>
      </c>
      <c r="J317" s="22">
        <f t="shared" si="95"/>
        <v>0</v>
      </c>
      <c r="K317" s="22">
        <f t="shared" si="96"/>
        <v>0</v>
      </c>
      <c r="L317" s="22">
        <f t="shared" si="97"/>
        <v>0</v>
      </c>
      <c r="M317" s="22">
        <f t="shared" si="98"/>
        <v>0</v>
      </c>
      <c r="AZ317" s="23"/>
      <c r="BA317" s="23"/>
      <c r="BB317" s="23"/>
    </row>
    <row r="318" spans="1:54" ht="30" x14ac:dyDescent="0.2">
      <c r="A318" s="18"/>
      <c r="B318" s="210"/>
      <c r="C318" s="31">
        <v>12669</v>
      </c>
      <c r="D318" s="41" t="s">
        <v>322</v>
      </c>
      <c r="E318" s="168"/>
      <c r="F318" s="168"/>
      <c r="G318" s="29"/>
      <c r="H318" s="170">
        <v>0</v>
      </c>
      <c r="I318" s="22">
        <f t="shared" si="94"/>
        <v>0</v>
      </c>
      <c r="J318" s="22">
        <f t="shared" si="95"/>
        <v>0</v>
      </c>
      <c r="K318" s="22">
        <f t="shared" si="96"/>
        <v>0</v>
      </c>
      <c r="L318" s="22">
        <f t="shared" si="97"/>
        <v>0</v>
      </c>
      <c r="M318" s="22">
        <f t="shared" si="98"/>
        <v>0</v>
      </c>
      <c r="AZ318" s="23"/>
      <c r="BA318" s="23"/>
      <c r="BB318" s="23"/>
    </row>
    <row r="319" spans="1:54" ht="30" x14ac:dyDescent="0.2">
      <c r="A319" s="18"/>
      <c r="B319" s="210"/>
      <c r="C319" s="60">
        <v>126610</v>
      </c>
      <c r="D319" s="41" t="s">
        <v>323</v>
      </c>
      <c r="E319" s="168"/>
      <c r="F319" s="168"/>
      <c r="G319" s="29"/>
      <c r="H319" s="170">
        <v>0</v>
      </c>
      <c r="I319" s="22">
        <f t="shared" si="94"/>
        <v>0</v>
      </c>
      <c r="J319" s="22">
        <f t="shared" si="95"/>
        <v>0</v>
      </c>
      <c r="K319" s="22">
        <f t="shared" si="96"/>
        <v>0</v>
      </c>
      <c r="L319" s="22">
        <f t="shared" si="97"/>
        <v>0</v>
      </c>
      <c r="M319" s="22">
        <f t="shared" si="98"/>
        <v>0</v>
      </c>
      <c r="AZ319" s="23"/>
      <c r="BA319" s="23"/>
      <c r="BB319" s="23"/>
    </row>
    <row r="320" spans="1:54" ht="30" x14ac:dyDescent="0.2">
      <c r="A320" s="18"/>
      <c r="B320" s="210"/>
      <c r="C320" s="60">
        <v>12689</v>
      </c>
      <c r="D320" s="41" t="s">
        <v>324</v>
      </c>
      <c r="E320" s="168"/>
      <c r="F320" s="168"/>
      <c r="G320" s="29"/>
      <c r="H320" s="170">
        <v>0</v>
      </c>
      <c r="I320" s="22">
        <f t="shared" si="94"/>
        <v>0</v>
      </c>
      <c r="J320" s="22">
        <f t="shared" si="95"/>
        <v>0</v>
      </c>
      <c r="K320" s="22">
        <f t="shared" si="96"/>
        <v>0</v>
      </c>
      <c r="L320" s="22">
        <f t="shared" si="97"/>
        <v>0</v>
      </c>
      <c r="M320" s="22">
        <f t="shared" si="98"/>
        <v>0</v>
      </c>
      <c r="AZ320" s="23"/>
      <c r="BA320" s="23"/>
      <c r="BB320" s="23"/>
    </row>
    <row r="321" spans="1:54" ht="30" x14ac:dyDescent="0.2">
      <c r="A321" s="18"/>
      <c r="B321" s="210"/>
      <c r="C321" s="60">
        <v>126810</v>
      </c>
      <c r="D321" s="41" t="s">
        <v>325</v>
      </c>
      <c r="E321" s="168"/>
      <c r="F321" s="168"/>
      <c r="G321" s="29"/>
      <c r="H321" s="170">
        <v>0</v>
      </c>
      <c r="I321" s="22">
        <f t="shared" si="94"/>
        <v>0</v>
      </c>
      <c r="J321" s="22">
        <f t="shared" si="95"/>
        <v>0</v>
      </c>
      <c r="K321" s="22">
        <f t="shared" si="96"/>
        <v>0</v>
      </c>
      <c r="L321" s="22">
        <f t="shared" si="97"/>
        <v>0</v>
      </c>
      <c r="M321" s="22">
        <f t="shared" si="98"/>
        <v>0</v>
      </c>
      <c r="AZ321" s="23"/>
      <c r="BA321" s="23"/>
      <c r="BB321" s="23"/>
    </row>
    <row r="322" spans="1:54" ht="15" x14ac:dyDescent="0.2">
      <c r="A322" s="18"/>
      <c r="B322" s="210"/>
      <c r="C322" s="60">
        <v>30133</v>
      </c>
      <c r="D322" s="41" t="s">
        <v>516</v>
      </c>
      <c r="E322" s="191"/>
      <c r="F322" s="191"/>
      <c r="G322" s="29">
        <v>0.92</v>
      </c>
      <c r="H322" s="170">
        <f t="shared" ref="H322" si="120">SUM(G322*$M$2)</f>
        <v>38.64</v>
      </c>
      <c r="I322" s="22">
        <f t="shared" si="94"/>
        <v>37.248960000000004</v>
      </c>
      <c r="J322" s="22">
        <f t="shared" si="95"/>
        <v>36.16704</v>
      </c>
      <c r="K322" s="22">
        <f t="shared" si="96"/>
        <v>35.355600000000003</v>
      </c>
      <c r="L322" s="22">
        <f t="shared" si="97"/>
        <v>34.389600000000002</v>
      </c>
      <c r="M322" s="22">
        <f t="shared" si="98"/>
        <v>34.0032</v>
      </c>
      <c r="AZ322" s="23"/>
      <c r="BA322" s="23"/>
      <c r="BB322" s="23"/>
    </row>
    <row r="323" spans="1:54" ht="30" x14ac:dyDescent="0.2">
      <c r="A323" s="18"/>
      <c r="B323" s="210"/>
      <c r="C323" s="60">
        <v>12679</v>
      </c>
      <c r="D323" s="41" t="s">
        <v>326</v>
      </c>
      <c r="E323" s="168"/>
      <c r="F323" s="168"/>
      <c r="G323" s="29"/>
      <c r="H323" s="170">
        <v>0</v>
      </c>
      <c r="I323" s="22">
        <f t="shared" si="94"/>
        <v>0</v>
      </c>
      <c r="J323" s="22">
        <f t="shared" si="95"/>
        <v>0</v>
      </c>
      <c r="K323" s="22">
        <f t="shared" si="96"/>
        <v>0</v>
      </c>
      <c r="L323" s="22">
        <f t="shared" si="97"/>
        <v>0</v>
      </c>
      <c r="M323" s="22">
        <f t="shared" si="98"/>
        <v>0</v>
      </c>
      <c r="AZ323" s="23" t="e">
        <f>SUM(1000/#REF!)</f>
        <v>#REF!</v>
      </c>
      <c r="BA323" s="23" t="e">
        <f>SUM(3000/#REF!)</f>
        <v>#REF!</v>
      </c>
      <c r="BB323" s="23" t="e">
        <f>SUM(10000/#REF!)</f>
        <v>#REF!</v>
      </c>
    </row>
    <row r="324" spans="1:54" ht="33.75" x14ac:dyDescent="0.2">
      <c r="A324" s="18"/>
      <c r="B324" s="210"/>
      <c r="C324" s="60">
        <v>126710</v>
      </c>
      <c r="D324" s="41" t="s">
        <v>327</v>
      </c>
      <c r="E324" s="168" t="s">
        <v>459</v>
      </c>
      <c r="F324" s="168"/>
      <c r="G324" s="29"/>
      <c r="H324" s="170">
        <v>83.44</v>
      </c>
      <c r="I324" s="22">
        <f t="shared" si="94"/>
        <v>80.436160000000001</v>
      </c>
      <c r="J324" s="22">
        <f t="shared" si="95"/>
        <v>78.09984</v>
      </c>
      <c r="K324" s="22">
        <f t="shared" si="96"/>
        <v>76.3476</v>
      </c>
      <c r="L324" s="22">
        <f t="shared" si="97"/>
        <v>74.261600000000001</v>
      </c>
      <c r="M324" s="22">
        <f t="shared" si="98"/>
        <v>73.427199999999999</v>
      </c>
      <c r="AZ324" s="23" t="e">
        <f>SUM(1000/#REF!)</f>
        <v>#REF!</v>
      </c>
      <c r="BA324" s="23" t="e">
        <f>SUM(3000/#REF!)</f>
        <v>#REF!</v>
      </c>
      <c r="BB324" s="23" t="e">
        <f>SUM(10000/#REF!)</f>
        <v>#REF!</v>
      </c>
    </row>
    <row r="325" spans="1:54" ht="30" x14ac:dyDescent="0.2">
      <c r="A325" s="18"/>
      <c r="B325" s="210"/>
      <c r="C325" s="60">
        <v>30103</v>
      </c>
      <c r="D325" s="25" t="s">
        <v>387</v>
      </c>
      <c r="E325" s="168"/>
      <c r="F325" s="168"/>
      <c r="G325" s="29">
        <v>0.45</v>
      </c>
      <c r="H325" s="170">
        <f t="shared" ref="H325:H337" si="121">SUM(G325*$M$2)</f>
        <v>18.900000000000002</v>
      </c>
      <c r="I325" s="22">
        <f t="shared" si="94"/>
        <v>18.219600000000003</v>
      </c>
      <c r="J325" s="22">
        <f t="shared" si="95"/>
        <v>17.6904</v>
      </c>
      <c r="K325" s="22">
        <f t="shared" si="96"/>
        <v>17.293500000000002</v>
      </c>
      <c r="L325" s="22">
        <f t="shared" si="97"/>
        <v>16.821000000000002</v>
      </c>
      <c r="M325" s="22">
        <f t="shared" si="98"/>
        <v>16.632000000000001</v>
      </c>
      <c r="AZ325" s="23"/>
      <c r="BA325" s="23"/>
      <c r="BB325" s="23"/>
    </row>
    <row r="326" spans="1:54" ht="30" x14ac:dyDescent="0.2">
      <c r="A326" s="18"/>
      <c r="B326" s="210"/>
      <c r="C326" s="60">
        <v>301031</v>
      </c>
      <c r="D326" s="25" t="s">
        <v>387</v>
      </c>
      <c r="E326" s="168" t="s">
        <v>448</v>
      </c>
      <c r="F326" s="168"/>
      <c r="G326" s="29">
        <v>0</v>
      </c>
      <c r="H326" s="170">
        <f t="shared" si="121"/>
        <v>0</v>
      </c>
      <c r="I326" s="22">
        <f t="shared" si="94"/>
        <v>0</v>
      </c>
      <c r="J326" s="22">
        <f t="shared" si="95"/>
        <v>0</v>
      </c>
      <c r="K326" s="22">
        <f t="shared" si="96"/>
        <v>0</v>
      </c>
      <c r="L326" s="22">
        <f t="shared" si="97"/>
        <v>0</v>
      </c>
      <c r="M326" s="22">
        <f t="shared" si="98"/>
        <v>0</v>
      </c>
      <c r="AZ326" s="23"/>
      <c r="BA326" s="23"/>
      <c r="BB326" s="23"/>
    </row>
    <row r="327" spans="1:54" ht="30" x14ac:dyDescent="0.2">
      <c r="A327" s="18"/>
      <c r="B327" s="210"/>
      <c r="C327" s="60">
        <v>301032</v>
      </c>
      <c r="D327" s="25" t="s">
        <v>387</v>
      </c>
      <c r="E327" s="168" t="s">
        <v>444</v>
      </c>
      <c r="F327" s="168"/>
      <c r="G327" s="29">
        <v>0.45</v>
      </c>
      <c r="H327" s="170">
        <f t="shared" si="121"/>
        <v>18.900000000000002</v>
      </c>
      <c r="I327" s="22">
        <f t="shared" si="94"/>
        <v>18.219600000000003</v>
      </c>
      <c r="J327" s="22">
        <f t="shared" si="95"/>
        <v>17.6904</v>
      </c>
      <c r="K327" s="22">
        <f t="shared" si="96"/>
        <v>17.293500000000002</v>
      </c>
      <c r="L327" s="22">
        <f t="shared" si="97"/>
        <v>16.821000000000002</v>
      </c>
      <c r="M327" s="22">
        <f t="shared" si="98"/>
        <v>16.632000000000001</v>
      </c>
      <c r="AZ327" s="23"/>
      <c r="BA327" s="23"/>
      <c r="BB327" s="23"/>
    </row>
    <row r="328" spans="1:54" ht="33.75" x14ac:dyDescent="0.2">
      <c r="A328" s="18"/>
      <c r="B328" s="210"/>
      <c r="C328" s="60">
        <v>301033</v>
      </c>
      <c r="D328" s="25" t="s">
        <v>387</v>
      </c>
      <c r="E328" s="168" t="s">
        <v>436</v>
      </c>
      <c r="F328" s="168"/>
      <c r="G328" s="29">
        <v>0</v>
      </c>
      <c r="H328" s="170">
        <f t="shared" si="121"/>
        <v>0</v>
      </c>
      <c r="I328" s="22">
        <f t="shared" si="94"/>
        <v>0</v>
      </c>
      <c r="J328" s="22">
        <f t="shared" si="95"/>
        <v>0</v>
      </c>
      <c r="K328" s="22">
        <f t="shared" si="96"/>
        <v>0</v>
      </c>
      <c r="L328" s="22">
        <f t="shared" si="97"/>
        <v>0</v>
      </c>
      <c r="M328" s="22">
        <f t="shared" si="98"/>
        <v>0</v>
      </c>
      <c r="AZ328" s="23"/>
      <c r="BA328" s="23"/>
      <c r="BB328" s="23"/>
    </row>
    <row r="329" spans="1:54" ht="30" x14ac:dyDescent="0.2">
      <c r="A329" s="18"/>
      <c r="B329" s="210"/>
      <c r="C329" s="60">
        <v>301034</v>
      </c>
      <c r="D329" s="25" t="s">
        <v>387</v>
      </c>
      <c r="E329" s="168" t="s">
        <v>438</v>
      </c>
      <c r="F329" s="168" t="s">
        <v>2</v>
      </c>
      <c r="G329" s="29">
        <v>0</v>
      </c>
      <c r="H329" s="170">
        <f t="shared" si="121"/>
        <v>0</v>
      </c>
      <c r="I329" s="22">
        <f t="shared" si="94"/>
        <v>0</v>
      </c>
      <c r="J329" s="22">
        <f t="shared" si="95"/>
        <v>0</v>
      </c>
      <c r="K329" s="22">
        <f t="shared" si="96"/>
        <v>0</v>
      </c>
      <c r="L329" s="22">
        <f t="shared" si="97"/>
        <v>0</v>
      </c>
      <c r="M329" s="22">
        <f t="shared" si="98"/>
        <v>0</v>
      </c>
      <c r="AZ329" s="23"/>
      <c r="BA329" s="23"/>
      <c r="BB329" s="23"/>
    </row>
    <row r="330" spans="1:54" ht="30" x14ac:dyDescent="0.2">
      <c r="A330" s="18"/>
      <c r="B330" s="210"/>
      <c r="C330" s="60">
        <v>301035</v>
      </c>
      <c r="D330" s="25" t="s">
        <v>387</v>
      </c>
      <c r="E330" s="198"/>
      <c r="F330" s="198"/>
      <c r="G330" s="29">
        <v>0.46</v>
      </c>
      <c r="H330" s="170">
        <f t="shared" ref="H330" si="122">SUM(G330*$M$2)</f>
        <v>19.32</v>
      </c>
      <c r="I330" s="22">
        <f t="shared" ref="I330" si="123">SUM(H330-0.036*H330)</f>
        <v>18.624480000000002</v>
      </c>
      <c r="J330" s="22">
        <f t="shared" ref="J330" si="124">SUM(H330-0.064*H330)</f>
        <v>18.08352</v>
      </c>
      <c r="K330" s="22">
        <f t="shared" ref="K330" si="125">SUM(H330-0.085*H330)</f>
        <v>17.677800000000001</v>
      </c>
      <c r="L330" s="22">
        <f t="shared" ref="L330" si="126">SUM(H330-0.11*H330)</f>
        <v>17.194800000000001</v>
      </c>
      <c r="M330" s="22">
        <f t="shared" ref="M330" si="127">SUM(H330-0.12*H330)</f>
        <v>17.0016</v>
      </c>
      <c r="AZ330" s="23"/>
      <c r="BA330" s="23"/>
      <c r="BB330" s="23"/>
    </row>
    <row r="331" spans="1:54" ht="30" x14ac:dyDescent="0.2">
      <c r="A331" s="18"/>
      <c r="B331" s="210"/>
      <c r="C331" s="60">
        <v>30100</v>
      </c>
      <c r="D331" s="25" t="s">
        <v>387</v>
      </c>
      <c r="E331" s="180"/>
      <c r="F331" s="180"/>
      <c r="G331" s="29">
        <v>0</v>
      </c>
      <c r="H331" s="170">
        <f t="shared" si="121"/>
        <v>0</v>
      </c>
      <c r="I331" s="22">
        <f t="shared" si="94"/>
        <v>0</v>
      </c>
      <c r="J331" s="22">
        <f t="shared" si="95"/>
        <v>0</v>
      </c>
      <c r="K331" s="22">
        <f t="shared" si="96"/>
        <v>0</v>
      </c>
      <c r="L331" s="22">
        <f t="shared" si="97"/>
        <v>0</v>
      </c>
      <c r="M331" s="22">
        <f t="shared" si="98"/>
        <v>0</v>
      </c>
      <c r="AZ331" s="23"/>
      <c r="BA331" s="23"/>
      <c r="BB331" s="23"/>
    </row>
    <row r="332" spans="1:54" ht="30" x14ac:dyDescent="0.2">
      <c r="A332" s="18"/>
      <c r="B332" s="210"/>
      <c r="C332" s="60">
        <v>301001</v>
      </c>
      <c r="D332" s="25" t="s">
        <v>387</v>
      </c>
      <c r="E332" s="196"/>
      <c r="F332" s="196"/>
      <c r="G332" s="29">
        <v>0.65</v>
      </c>
      <c r="H332" s="170">
        <f t="shared" si="121"/>
        <v>27.3</v>
      </c>
      <c r="I332" s="22">
        <f t="shared" si="94"/>
        <v>26.3172</v>
      </c>
      <c r="J332" s="22">
        <f t="shared" si="95"/>
        <v>25.552800000000001</v>
      </c>
      <c r="K332" s="22">
        <f t="shared" si="96"/>
        <v>24.979500000000002</v>
      </c>
      <c r="L332" s="22">
        <f t="shared" si="97"/>
        <v>24.297000000000001</v>
      </c>
      <c r="M332" s="22">
        <f t="shared" si="98"/>
        <v>24.024000000000001</v>
      </c>
      <c r="AZ332" s="23"/>
      <c r="BA332" s="23"/>
      <c r="BB332" s="23"/>
    </row>
    <row r="333" spans="1:54" ht="30" x14ac:dyDescent="0.2">
      <c r="A333" s="18"/>
      <c r="B333" s="210"/>
      <c r="C333" s="27">
        <v>64</v>
      </c>
      <c r="D333" s="25" t="s">
        <v>388</v>
      </c>
      <c r="E333" s="168"/>
      <c r="F333" s="168" t="s">
        <v>1</v>
      </c>
      <c r="G333" s="29">
        <v>0</v>
      </c>
      <c r="H333" s="170">
        <f t="shared" si="121"/>
        <v>0</v>
      </c>
      <c r="I333" s="22">
        <f t="shared" ref="I333" si="128">SUM(H333-0.036*H333)</f>
        <v>0</v>
      </c>
      <c r="J333" s="22">
        <f t="shared" ref="J333" si="129">SUM(H333-0.064*H333)</f>
        <v>0</v>
      </c>
      <c r="K333" s="22">
        <f t="shared" ref="K333" si="130">SUM(H333-0.085*H333)</f>
        <v>0</v>
      </c>
      <c r="L333" s="22">
        <f t="shared" ref="L333" si="131">SUM(H333-0.11*H333)</f>
        <v>0</v>
      </c>
      <c r="M333" s="22">
        <f t="shared" ref="M333" si="132">SUM(H333-0.12*H333)</f>
        <v>0</v>
      </c>
      <c r="AZ333" s="23"/>
      <c r="BA333" s="23"/>
      <c r="BB333" s="23"/>
    </row>
    <row r="334" spans="1:54" ht="30" x14ac:dyDescent="0.2">
      <c r="A334" s="18"/>
      <c r="B334" s="210"/>
      <c r="C334" s="27">
        <v>640</v>
      </c>
      <c r="D334" s="25" t="s">
        <v>389</v>
      </c>
      <c r="E334" s="168"/>
      <c r="F334" s="168"/>
      <c r="G334" s="29">
        <v>0</v>
      </c>
      <c r="H334" s="170">
        <f t="shared" si="121"/>
        <v>0</v>
      </c>
      <c r="I334" s="22">
        <f t="shared" si="94"/>
        <v>0</v>
      </c>
      <c r="J334" s="22">
        <f t="shared" si="95"/>
        <v>0</v>
      </c>
      <c r="K334" s="22">
        <f t="shared" si="96"/>
        <v>0</v>
      </c>
      <c r="L334" s="22">
        <f t="shared" si="97"/>
        <v>0</v>
      </c>
      <c r="M334" s="22">
        <f t="shared" si="98"/>
        <v>0</v>
      </c>
      <c r="AZ334" s="23"/>
      <c r="BA334" s="23"/>
      <c r="BB334" s="23"/>
    </row>
    <row r="335" spans="1:54" ht="30" x14ac:dyDescent="0.2">
      <c r="A335" s="18"/>
      <c r="B335" s="210"/>
      <c r="C335" s="27">
        <v>641</v>
      </c>
      <c r="D335" s="25" t="s">
        <v>390</v>
      </c>
      <c r="E335" s="168"/>
      <c r="F335" s="168"/>
      <c r="G335" s="29">
        <v>0</v>
      </c>
      <c r="H335" s="170">
        <f t="shared" si="121"/>
        <v>0</v>
      </c>
      <c r="I335" s="22">
        <f t="shared" si="94"/>
        <v>0</v>
      </c>
      <c r="J335" s="22">
        <f t="shared" si="95"/>
        <v>0</v>
      </c>
      <c r="K335" s="22">
        <f t="shared" si="96"/>
        <v>0</v>
      </c>
      <c r="L335" s="22">
        <f t="shared" si="97"/>
        <v>0</v>
      </c>
      <c r="M335" s="22">
        <f t="shared" si="98"/>
        <v>0</v>
      </c>
      <c r="AZ335" s="23"/>
      <c r="BA335" s="23"/>
      <c r="BB335" s="23"/>
    </row>
    <row r="336" spans="1:54" ht="30" x14ac:dyDescent="0.2">
      <c r="A336" s="18"/>
      <c r="B336" s="210"/>
      <c r="C336" s="27">
        <v>642</v>
      </c>
      <c r="D336" s="25" t="s">
        <v>391</v>
      </c>
      <c r="E336" s="168"/>
      <c r="F336" s="168" t="s">
        <v>9</v>
      </c>
      <c r="G336" s="29">
        <v>0.7</v>
      </c>
      <c r="H336" s="170">
        <f t="shared" si="121"/>
        <v>29.4</v>
      </c>
      <c r="I336" s="22">
        <f t="shared" si="94"/>
        <v>28.3416</v>
      </c>
      <c r="J336" s="22">
        <f t="shared" si="95"/>
        <v>27.5184</v>
      </c>
      <c r="K336" s="22">
        <f t="shared" si="96"/>
        <v>26.901</v>
      </c>
      <c r="L336" s="22">
        <f t="shared" si="97"/>
        <v>26.165999999999997</v>
      </c>
      <c r="M336" s="22">
        <f t="shared" si="98"/>
        <v>25.872</v>
      </c>
      <c r="AZ336" s="23"/>
      <c r="BA336" s="23"/>
      <c r="BB336" s="23"/>
    </row>
    <row r="337" spans="1:54" ht="30" x14ac:dyDescent="0.2">
      <c r="A337" s="18"/>
      <c r="B337" s="210"/>
      <c r="C337" s="27">
        <v>511</v>
      </c>
      <c r="D337" s="25" t="s">
        <v>317</v>
      </c>
      <c r="E337" s="168"/>
      <c r="F337" s="168" t="s">
        <v>28</v>
      </c>
      <c r="G337" s="29">
        <v>0.75</v>
      </c>
      <c r="H337" s="170">
        <f t="shared" si="121"/>
        <v>31.5</v>
      </c>
      <c r="I337" s="22">
        <f t="shared" si="94"/>
        <v>30.366</v>
      </c>
      <c r="J337" s="22">
        <f t="shared" si="95"/>
        <v>29.484000000000002</v>
      </c>
      <c r="K337" s="22">
        <f t="shared" si="96"/>
        <v>28.822499999999998</v>
      </c>
      <c r="L337" s="22">
        <f t="shared" si="97"/>
        <v>28.035</v>
      </c>
      <c r="M337" s="22">
        <f t="shared" si="98"/>
        <v>27.72</v>
      </c>
      <c r="AZ337" s="23" t="e">
        <f>SUM(1000/#REF!)</f>
        <v>#REF!</v>
      </c>
      <c r="BA337" s="23" t="e">
        <f>SUM(3000/#REF!)</f>
        <v>#REF!</v>
      </c>
      <c r="BB337" s="23" t="e">
        <f>SUM(10000/#REF!)</f>
        <v>#REF!</v>
      </c>
    </row>
    <row r="338" spans="1:54" ht="30" x14ac:dyDescent="0.2">
      <c r="A338" s="18"/>
      <c r="B338" s="210"/>
      <c r="C338" s="27">
        <v>512</v>
      </c>
      <c r="D338" s="25" t="s">
        <v>317</v>
      </c>
      <c r="E338" s="168"/>
      <c r="F338" s="168"/>
      <c r="G338" s="29"/>
      <c r="H338" s="170">
        <v>0</v>
      </c>
      <c r="I338" s="22">
        <f t="shared" si="94"/>
        <v>0</v>
      </c>
      <c r="J338" s="22">
        <f t="shared" si="95"/>
        <v>0</v>
      </c>
      <c r="K338" s="22">
        <f t="shared" si="96"/>
        <v>0</v>
      </c>
      <c r="L338" s="22">
        <f t="shared" si="97"/>
        <v>0</v>
      </c>
      <c r="M338" s="22">
        <f t="shared" si="98"/>
        <v>0</v>
      </c>
      <c r="AZ338" s="23" t="e">
        <f>SUM(1000/#REF!)</f>
        <v>#REF!</v>
      </c>
      <c r="BA338" s="23" t="e">
        <f>SUM(3000/#REF!)</f>
        <v>#REF!</v>
      </c>
      <c r="BB338" s="23" t="e">
        <f>SUM(10000/#REF!)</f>
        <v>#REF!</v>
      </c>
    </row>
    <row r="339" spans="1:54" ht="15" x14ac:dyDescent="0.2">
      <c r="A339" s="18"/>
      <c r="B339" s="210"/>
      <c r="C339" s="27">
        <v>2112</v>
      </c>
      <c r="D339" s="25" t="s">
        <v>318</v>
      </c>
      <c r="E339" s="168"/>
      <c r="F339" s="168"/>
      <c r="G339" s="29"/>
      <c r="H339" s="170">
        <v>0</v>
      </c>
      <c r="I339" s="22">
        <f t="shared" si="94"/>
        <v>0</v>
      </c>
      <c r="J339" s="22">
        <f t="shared" si="95"/>
        <v>0</v>
      </c>
      <c r="K339" s="22">
        <f t="shared" si="96"/>
        <v>0</v>
      </c>
      <c r="L339" s="22">
        <f t="shared" si="97"/>
        <v>0</v>
      </c>
      <c r="M339" s="22">
        <f t="shared" si="98"/>
        <v>0</v>
      </c>
      <c r="AZ339" s="23" t="e">
        <f>SUM(1000/#REF!)</f>
        <v>#REF!</v>
      </c>
      <c r="BA339" s="23" t="e">
        <f>SUM(3000/#REF!)</f>
        <v>#REF!</v>
      </c>
      <c r="BB339" s="23" t="e">
        <f>SUM(10000/#REF!)</f>
        <v>#REF!</v>
      </c>
    </row>
    <row r="340" spans="1:54" ht="45" x14ac:dyDescent="0.2">
      <c r="A340" s="18"/>
      <c r="B340" s="210"/>
      <c r="C340" s="175" t="s">
        <v>29</v>
      </c>
      <c r="D340" s="25" t="s">
        <v>172</v>
      </c>
      <c r="E340" s="168" t="s">
        <v>449</v>
      </c>
      <c r="F340" s="168" t="s">
        <v>17</v>
      </c>
      <c r="G340" s="29">
        <v>0.64</v>
      </c>
      <c r="H340" s="170">
        <f>SUM(G340*$M$2)</f>
        <v>26.88</v>
      </c>
      <c r="I340" s="22">
        <f t="shared" si="94"/>
        <v>25.912319999999998</v>
      </c>
      <c r="J340" s="22">
        <f t="shared" si="95"/>
        <v>25.159679999999998</v>
      </c>
      <c r="K340" s="22">
        <f t="shared" si="96"/>
        <v>24.595199999999998</v>
      </c>
      <c r="L340" s="22">
        <f t="shared" si="97"/>
        <v>23.923199999999998</v>
      </c>
      <c r="M340" s="22">
        <f t="shared" si="98"/>
        <v>23.654399999999999</v>
      </c>
      <c r="AZ340" s="23" t="e">
        <f>SUM(1000/#REF!)</f>
        <v>#REF!</v>
      </c>
      <c r="BA340" s="23" t="e">
        <f>SUM(3000/#REF!)</f>
        <v>#REF!</v>
      </c>
      <c r="BB340" s="23" t="e">
        <f>SUM(10000/#REF!)</f>
        <v>#REF!</v>
      </c>
    </row>
    <row r="341" spans="1:54" ht="30" x14ac:dyDescent="0.2">
      <c r="A341" s="18"/>
      <c r="B341" s="210"/>
      <c r="C341" s="175" t="s">
        <v>30</v>
      </c>
      <c r="D341" s="25" t="s">
        <v>173</v>
      </c>
      <c r="E341" s="168"/>
      <c r="F341" s="168"/>
      <c r="G341" s="29">
        <v>0</v>
      </c>
      <c r="H341" s="170">
        <f>SUM(G341*$M$2)</f>
        <v>0</v>
      </c>
      <c r="I341" s="22">
        <f t="shared" si="94"/>
        <v>0</v>
      </c>
      <c r="J341" s="22">
        <f t="shared" si="95"/>
        <v>0</v>
      </c>
      <c r="K341" s="22">
        <f t="shared" si="96"/>
        <v>0</v>
      </c>
      <c r="L341" s="22">
        <f t="shared" si="97"/>
        <v>0</v>
      </c>
      <c r="M341" s="22">
        <f t="shared" si="98"/>
        <v>0</v>
      </c>
      <c r="AZ341" s="23" t="e">
        <f>SUM(1000/#REF!)</f>
        <v>#REF!</v>
      </c>
      <c r="BA341" s="23" t="e">
        <f>SUM(3000/#REF!)</f>
        <v>#REF!</v>
      </c>
      <c r="BB341" s="23" t="e">
        <f>SUM(10000/#REF!)</f>
        <v>#REF!</v>
      </c>
    </row>
    <row r="342" spans="1:54" ht="30" x14ac:dyDescent="0.2">
      <c r="A342" s="18"/>
      <c r="B342" s="210"/>
      <c r="C342" s="175" t="s">
        <v>31</v>
      </c>
      <c r="D342" s="25" t="s">
        <v>173</v>
      </c>
      <c r="E342" s="168"/>
      <c r="F342" s="168"/>
      <c r="G342" s="29">
        <v>1.0568390000000001</v>
      </c>
      <c r="H342" s="170">
        <f>SUM(G342*$M$2)</f>
        <v>44.387238000000004</v>
      </c>
      <c r="I342" s="22">
        <f t="shared" si="94"/>
        <v>42.789297432000005</v>
      </c>
      <c r="J342" s="22">
        <f t="shared" si="95"/>
        <v>41.546454768000004</v>
      </c>
      <c r="K342" s="22">
        <f t="shared" si="96"/>
        <v>40.614322770000001</v>
      </c>
      <c r="L342" s="22">
        <f t="shared" si="97"/>
        <v>39.504641820000003</v>
      </c>
      <c r="M342" s="22">
        <f t="shared" si="98"/>
        <v>39.060769440000001</v>
      </c>
      <c r="AZ342" s="23"/>
      <c r="BA342" s="23"/>
      <c r="BB342" s="23"/>
    </row>
    <row r="343" spans="1:54" ht="30" x14ac:dyDescent="0.2">
      <c r="A343" s="18"/>
      <c r="B343" s="210"/>
      <c r="C343" s="175" t="s">
        <v>497</v>
      </c>
      <c r="D343" s="46" t="s">
        <v>498</v>
      </c>
      <c r="E343" s="182"/>
      <c r="F343" s="182"/>
      <c r="G343" s="29"/>
      <c r="H343" s="170">
        <v>31.31</v>
      </c>
      <c r="I343" s="22">
        <f t="shared" ref="I343" si="133">SUM(H343-0.036*H343)</f>
        <v>30.182839999999999</v>
      </c>
      <c r="J343" s="22">
        <f t="shared" ref="J343" si="134">SUM(H343-0.064*H343)</f>
        <v>29.306159999999998</v>
      </c>
      <c r="K343" s="22">
        <f t="shared" ref="K343" si="135">SUM(H343-0.085*H343)</f>
        <v>28.64865</v>
      </c>
      <c r="L343" s="22">
        <f t="shared" ref="L343" si="136">SUM(H343-0.11*H343)</f>
        <v>27.8659</v>
      </c>
      <c r="M343" s="22">
        <f t="shared" ref="M343" si="137">SUM(H343-0.12*H343)</f>
        <v>27.552799999999998</v>
      </c>
      <c r="AZ343" s="23" t="e">
        <f>SUM(1000/#REF!)</f>
        <v>#REF!</v>
      </c>
      <c r="BA343" s="23" t="e">
        <f>SUM(3000/#REF!)</f>
        <v>#REF!</v>
      </c>
      <c r="BB343" s="23" t="e">
        <f>SUM(10000/#REF!)</f>
        <v>#REF!</v>
      </c>
    </row>
    <row r="344" spans="1:54" ht="30" x14ac:dyDescent="0.2">
      <c r="A344" s="18"/>
      <c r="B344" s="210"/>
      <c r="C344" s="175" t="s">
        <v>32</v>
      </c>
      <c r="D344" s="25" t="s">
        <v>173</v>
      </c>
      <c r="E344" s="168"/>
      <c r="F344" s="168"/>
      <c r="G344" s="29"/>
      <c r="H344" s="170">
        <v>36.26</v>
      </c>
      <c r="I344" s="22">
        <f t="shared" si="94"/>
        <v>34.954639999999998</v>
      </c>
      <c r="J344" s="22">
        <f t="shared" si="95"/>
        <v>33.939360000000001</v>
      </c>
      <c r="K344" s="22">
        <f t="shared" si="96"/>
        <v>33.177900000000001</v>
      </c>
      <c r="L344" s="22">
        <f t="shared" si="97"/>
        <v>32.2714</v>
      </c>
      <c r="M344" s="22">
        <f t="shared" si="98"/>
        <v>31.908799999999999</v>
      </c>
      <c r="AZ344" s="23" t="e">
        <f>SUM(1000/#REF!)</f>
        <v>#REF!</v>
      </c>
      <c r="BA344" s="23" t="e">
        <f>SUM(3000/#REF!)</f>
        <v>#REF!</v>
      </c>
      <c r="BB344" s="23" t="e">
        <f>SUM(10000/#REF!)</f>
        <v>#REF!</v>
      </c>
    </row>
    <row r="345" spans="1:54" ht="30" x14ac:dyDescent="0.2">
      <c r="A345" s="18"/>
      <c r="B345" s="210"/>
      <c r="C345" s="175" t="s">
        <v>33</v>
      </c>
      <c r="D345" s="25" t="s">
        <v>174</v>
      </c>
      <c r="E345" s="168"/>
      <c r="F345" s="168"/>
      <c r="G345" s="29"/>
      <c r="H345" s="170">
        <v>39.799999999999997</v>
      </c>
      <c r="I345" s="22">
        <f t="shared" si="94"/>
        <v>38.367199999999997</v>
      </c>
      <c r="J345" s="22">
        <f t="shared" si="95"/>
        <v>37.252800000000001</v>
      </c>
      <c r="K345" s="22">
        <f t="shared" si="96"/>
        <v>36.416999999999994</v>
      </c>
      <c r="L345" s="22">
        <f t="shared" si="97"/>
        <v>35.421999999999997</v>
      </c>
      <c r="M345" s="22">
        <f t="shared" si="98"/>
        <v>35.024000000000001</v>
      </c>
      <c r="AZ345" s="23"/>
      <c r="BA345" s="23"/>
      <c r="BB345" s="23"/>
    </row>
    <row r="346" spans="1:54" ht="45" x14ac:dyDescent="0.2">
      <c r="A346" s="18"/>
      <c r="B346" s="176"/>
      <c r="C346" s="175" t="s">
        <v>69</v>
      </c>
      <c r="D346" s="25" t="s">
        <v>175</v>
      </c>
      <c r="E346" s="168" t="s">
        <v>449</v>
      </c>
      <c r="F346" s="168" t="s">
        <v>17</v>
      </c>
      <c r="G346" s="29"/>
      <c r="H346" s="170">
        <v>0</v>
      </c>
      <c r="I346" s="22">
        <f t="shared" si="94"/>
        <v>0</v>
      </c>
      <c r="J346" s="22">
        <f t="shared" si="95"/>
        <v>0</v>
      </c>
      <c r="K346" s="22">
        <f t="shared" si="96"/>
        <v>0</v>
      </c>
      <c r="L346" s="22">
        <f t="shared" si="97"/>
        <v>0</v>
      </c>
      <c r="M346" s="22">
        <f t="shared" si="98"/>
        <v>0</v>
      </c>
      <c r="AZ346" s="23"/>
      <c r="BA346" s="23"/>
      <c r="BB346" s="23"/>
    </row>
    <row r="347" spans="1:54" ht="30" x14ac:dyDescent="0.2">
      <c r="A347" s="18"/>
      <c r="B347" s="176"/>
      <c r="C347" s="175" t="s">
        <v>34</v>
      </c>
      <c r="D347" s="25" t="s">
        <v>176</v>
      </c>
      <c r="E347" s="168"/>
      <c r="F347" s="168"/>
      <c r="G347" s="29"/>
      <c r="H347" s="170">
        <v>39.799999999999997</v>
      </c>
      <c r="I347" s="22">
        <f t="shared" si="94"/>
        <v>38.367199999999997</v>
      </c>
      <c r="J347" s="22">
        <f t="shared" si="95"/>
        <v>37.252800000000001</v>
      </c>
      <c r="K347" s="22">
        <f t="shared" si="96"/>
        <v>36.416999999999994</v>
      </c>
      <c r="L347" s="22">
        <f t="shared" si="97"/>
        <v>35.421999999999997</v>
      </c>
      <c r="M347" s="22">
        <f t="shared" si="98"/>
        <v>35.024000000000001</v>
      </c>
      <c r="AZ347" s="23"/>
      <c r="BA347" s="23"/>
      <c r="BB347" s="23"/>
    </row>
    <row r="348" spans="1:54" ht="15" x14ac:dyDescent="0.2">
      <c r="A348" s="18"/>
      <c r="B348" s="176"/>
      <c r="C348" s="175" t="s">
        <v>35</v>
      </c>
      <c r="D348" s="25" t="s">
        <v>105</v>
      </c>
      <c r="E348" s="168"/>
      <c r="F348" s="168"/>
      <c r="G348" s="29"/>
      <c r="H348" s="170">
        <v>0</v>
      </c>
      <c r="I348" s="55">
        <f t="shared" si="94"/>
        <v>0</v>
      </c>
      <c r="J348" s="55">
        <f t="shared" si="95"/>
        <v>0</v>
      </c>
      <c r="K348" s="55">
        <f t="shared" si="96"/>
        <v>0</v>
      </c>
      <c r="L348" s="22">
        <f t="shared" si="97"/>
        <v>0</v>
      </c>
      <c r="M348" s="22">
        <f t="shared" si="98"/>
        <v>0</v>
      </c>
      <c r="AZ348" s="23"/>
      <c r="BA348" s="23"/>
      <c r="BB348" s="23"/>
    </row>
    <row r="349" spans="1:54" ht="15" x14ac:dyDescent="0.2">
      <c r="A349" s="18"/>
      <c r="B349" s="176"/>
      <c r="C349" s="175" t="s">
        <v>36</v>
      </c>
      <c r="D349" s="25" t="s">
        <v>281</v>
      </c>
      <c r="E349" s="168"/>
      <c r="F349" s="168"/>
      <c r="G349" s="29"/>
      <c r="H349" s="170">
        <v>119.82</v>
      </c>
      <c r="I349" s="55">
        <f t="shared" si="94"/>
        <v>115.50648</v>
      </c>
      <c r="J349" s="55">
        <f t="shared" si="95"/>
        <v>112.15151999999999</v>
      </c>
      <c r="K349" s="55">
        <f t="shared" si="96"/>
        <v>109.6353</v>
      </c>
      <c r="L349" s="22">
        <f t="shared" si="97"/>
        <v>106.63979999999999</v>
      </c>
      <c r="M349" s="22">
        <f t="shared" si="98"/>
        <v>105.44159999999999</v>
      </c>
      <c r="AZ349" s="23" t="e">
        <f>SUM(1000/#REF!)</f>
        <v>#REF!</v>
      </c>
      <c r="BA349" s="23" t="e">
        <f>SUM(3000/#REF!)</f>
        <v>#REF!</v>
      </c>
      <c r="BB349" s="23" t="e">
        <f>SUM(10000/#REF!)</f>
        <v>#REF!</v>
      </c>
    </row>
    <row r="350" spans="1:54" ht="15" x14ac:dyDescent="0.2">
      <c r="A350" s="18"/>
      <c r="B350" s="210"/>
      <c r="C350" s="177" t="s">
        <v>37</v>
      </c>
      <c r="D350" s="25" t="s">
        <v>282</v>
      </c>
      <c r="E350" s="168"/>
      <c r="F350" s="168"/>
      <c r="G350" s="29"/>
      <c r="H350" s="170">
        <v>108.64</v>
      </c>
      <c r="I350" s="22">
        <f t="shared" si="94"/>
        <v>104.72896</v>
      </c>
      <c r="J350" s="22">
        <f t="shared" si="95"/>
        <v>101.68704</v>
      </c>
      <c r="K350" s="22">
        <f t="shared" si="96"/>
        <v>99.405599999999993</v>
      </c>
      <c r="L350" s="22">
        <f t="shared" si="97"/>
        <v>96.689599999999999</v>
      </c>
      <c r="M350" s="22">
        <f t="shared" si="98"/>
        <v>95.603200000000001</v>
      </c>
      <c r="AZ350" s="23" t="e">
        <f>SUM(1000/#REF!)</f>
        <v>#REF!</v>
      </c>
      <c r="BA350" s="23" t="e">
        <f>SUM(3000/#REF!)</f>
        <v>#REF!</v>
      </c>
      <c r="BB350" s="23" t="e">
        <f>SUM(10000/#REF!)</f>
        <v>#REF!</v>
      </c>
    </row>
    <row r="351" spans="1:54" ht="15" x14ac:dyDescent="0.2">
      <c r="A351" s="18"/>
      <c r="B351" s="210"/>
      <c r="C351" s="177" t="s">
        <v>38</v>
      </c>
      <c r="D351" s="25" t="s">
        <v>283</v>
      </c>
      <c r="E351" s="212"/>
      <c r="F351" s="212"/>
      <c r="G351" s="29"/>
      <c r="H351" s="170">
        <v>112.22</v>
      </c>
      <c r="I351" s="22">
        <f t="shared" si="94"/>
        <v>108.18008</v>
      </c>
      <c r="J351" s="22">
        <f t="shared" si="95"/>
        <v>105.03792</v>
      </c>
      <c r="K351" s="22">
        <f t="shared" si="96"/>
        <v>102.68129999999999</v>
      </c>
      <c r="L351" s="22">
        <f t="shared" si="97"/>
        <v>99.875799999999998</v>
      </c>
      <c r="M351" s="22">
        <f t="shared" si="98"/>
        <v>98.753600000000006</v>
      </c>
      <c r="AZ351" s="23"/>
      <c r="BA351" s="23"/>
      <c r="BB351" s="23"/>
    </row>
    <row r="352" spans="1:54" ht="15" x14ac:dyDescent="0.2">
      <c r="A352" s="18"/>
      <c r="B352" s="210"/>
      <c r="C352" s="43" t="s">
        <v>39</v>
      </c>
      <c r="D352" s="67" t="s">
        <v>284</v>
      </c>
      <c r="E352" s="212"/>
      <c r="F352" s="212"/>
      <c r="G352" s="29">
        <v>0</v>
      </c>
      <c r="H352" s="170">
        <v>0</v>
      </c>
      <c r="I352" s="55">
        <f t="shared" si="94"/>
        <v>0</v>
      </c>
      <c r="J352" s="55">
        <f t="shared" si="95"/>
        <v>0</v>
      </c>
      <c r="K352" s="55">
        <f t="shared" si="96"/>
        <v>0</v>
      </c>
      <c r="L352" s="55">
        <f t="shared" si="97"/>
        <v>0</v>
      </c>
      <c r="M352" s="55">
        <f t="shared" si="98"/>
        <v>0</v>
      </c>
      <c r="AZ352" s="23"/>
      <c r="BA352" s="23"/>
      <c r="BB352" s="23"/>
    </row>
    <row r="353" spans="1:54" ht="15" x14ac:dyDescent="0.2">
      <c r="A353" s="18"/>
      <c r="B353" s="210"/>
      <c r="C353" s="43" t="s">
        <v>40</v>
      </c>
      <c r="D353" s="67" t="s">
        <v>285</v>
      </c>
      <c r="E353" s="212"/>
      <c r="F353" s="212"/>
      <c r="G353" s="29">
        <v>0</v>
      </c>
      <c r="H353" s="170">
        <v>0</v>
      </c>
      <c r="I353" s="55">
        <f t="shared" si="94"/>
        <v>0</v>
      </c>
      <c r="J353" s="55">
        <f t="shared" si="95"/>
        <v>0</v>
      </c>
      <c r="K353" s="55">
        <f t="shared" si="96"/>
        <v>0</v>
      </c>
      <c r="L353" s="55">
        <f t="shared" si="97"/>
        <v>0</v>
      </c>
      <c r="M353" s="55">
        <f t="shared" si="98"/>
        <v>0</v>
      </c>
      <c r="AZ353" s="23" t="e">
        <f>SUM(1000/#REF!)</f>
        <v>#REF!</v>
      </c>
      <c r="BA353" s="23" t="e">
        <f>SUM(3000/#REF!)</f>
        <v>#REF!</v>
      </c>
      <c r="BB353" s="23" t="e">
        <f>SUM(10000/#REF!)</f>
        <v>#REF!</v>
      </c>
    </row>
    <row r="354" spans="1:54" ht="15" x14ac:dyDescent="0.2">
      <c r="A354" s="18"/>
      <c r="B354" s="210"/>
      <c r="C354" s="187" t="s">
        <v>41</v>
      </c>
      <c r="D354" s="67" t="s">
        <v>286</v>
      </c>
      <c r="E354" s="168"/>
      <c r="F354" s="168"/>
      <c r="G354" s="29">
        <v>0</v>
      </c>
      <c r="H354" s="170">
        <v>0</v>
      </c>
      <c r="I354" s="55">
        <f t="shared" si="94"/>
        <v>0</v>
      </c>
      <c r="J354" s="55">
        <f t="shared" si="95"/>
        <v>0</v>
      </c>
      <c r="K354" s="55">
        <f t="shared" si="96"/>
        <v>0</v>
      </c>
      <c r="L354" s="55">
        <f t="shared" si="97"/>
        <v>0</v>
      </c>
      <c r="M354" s="55">
        <f t="shared" si="98"/>
        <v>0</v>
      </c>
      <c r="AZ354" s="23"/>
      <c r="BA354" s="23"/>
      <c r="BB354" s="23"/>
    </row>
    <row r="355" spans="1:54" ht="15" x14ac:dyDescent="0.2">
      <c r="A355" s="18"/>
      <c r="B355" s="210"/>
      <c r="C355" s="124">
        <v>40761</v>
      </c>
      <c r="D355" s="67" t="s">
        <v>528</v>
      </c>
      <c r="E355" s="199"/>
      <c r="F355" s="199"/>
      <c r="G355" s="29"/>
      <c r="H355" s="170">
        <v>0</v>
      </c>
      <c r="I355" s="55">
        <f t="shared" si="94"/>
        <v>0</v>
      </c>
      <c r="J355" s="55">
        <f t="shared" si="95"/>
        <v>0</v>
      </c>
      <c r="K355" s="55">
        <f t="shared" si="96"/>
        <v>0</v>
      </c>
      <c r="L355" s="55">
        <f t="shared" si="97"/>
        <v>0</v>
      </c>
      <c r="M355" s="55">
        <f t="shared" si="98"/>
        <v>0</v>
      </c>
      <c r="AZ355" s="23"/>
      <c r="BA355" s="23"/>
      <c r="BB355" s="23"/>
    </row>
    <row r="356" spans="1:54" ht="15" x14ac:dyDescent="0.2">
      <c r="A356" s="18"/>
      <c r="B356" s="210"/>
      <c r="C356" s="124">
        <v>40762</v>
      </c>
      <c r="D356" s="67" t="s">
        <v>285</v>
      </c>
      <c r="E356" s="199"/>
      <c r="F356" s="199"/>
      <c r="G356" s="29"/>
      <c r="H356" s="170">
        <v>0</v>
      </c>
      <c r="I356" s="55">
        <f t="shared" ref="I356:I357" si="138">SUM(H356-0.036*H356)</f>
        <v>0</v>
      </c>
      <c r="J356" s="55">
        <f t="shared" ref="J356:J357" si="139">SUM(H356-0.064*H356)</f>
        <v>0</v>
      </c>
      <c r="K356" s="55">
        <f t="shared" ref="K356:K357" si="140">SUM(H356-0.085*H356)</f>
        <v>0</v>
      </c>
      <c r="L356" s="55">
        <f t="shared" ref="L356:L357" si="141">SUM(H356-0.11*H356)</f>
        <v>0</v>
      </c>
      <c r="M356" s="55">
        <f t="shared" ref="M356:M357" si="142">SUM(H356-0.12*H356)</f>
        <v>0</v>
      </c>
      <c r="AZ356" s="23"/>
      <c r="BA356" s="23"/>
      <c r="BB356" s="23"/>
    </row>
    <row r="357" spans="1:54" ht="15" x14ac:dyDescent="0.2">
      <c r="A357" s="18"/>
      <c r="B357" s="210"/>
      <c r="C357" s="124">
        <v>40763</v>
      </c>
      <c r="D357" s="67" t="s">
        <v>286</v>
      </c>
      <c r="E357" s="199"/>
      <c r="F357" s="199"/>
      <c r="G357" s="29"/>
      <c r="H357" s="170">
        <v>0</v>
      </c>
      <c r="I357" s="55">
        <f t="shared" si="138"/>
        <v>0</v>
      </c>
      <c r="J357" s="55">
        <f t="shared" si="139"/>
        <v>0</v>
      </c>
      <c r="K357" s="55">
        <f t="shared" si="140"/>
        <v>0</v>
      </c>
      <c r="L357" s="55">
        <f t="shared" si="141"/>
        <v>0</v>
      </c>
      <c r="M357" s="55">
        <f t="shared" si="142"/>
        <v>0</v>
      </c>
      <c r="AZ357" s="23"/>
      <c r="BA357" s="23"/>
      <c r="BB357" s="23"/>
    </row>
    <row r="358" spans="1:54" ht="30" x14ac:dyDescent="0.2">
      <c r="A358" s="18"/>
      <c r="B358" s="210"/>
      <c r="C358" s="43" t="s">
        <v>42</v>
      </c>
      <c r="D358" s="67" t="s">
        <v>492</v>
      </c>
      <c r="E358" s="168"/>
      <c r="F358" s="168"/>
      <c r="G358" s="29"/>
      <c r="H358" s="170">
        <v>0</v>
      </c>
      <c r="I358" s="22">
        <f t="shared" si="94"/>
        <v>0</v>
      </c>
      <c r="J358" s="22">
        <f t="shared" si="95"/>
        <v>0</v>
      </c>
      <c r="K358" s="22">
        <f t="shared" si="96"/>
        <v>0</v>
      </c>
      <c r="L358" s="22">
        <f t="shared" si="97"/>
        <v>0</v>
      </c>
      <c r="M358" s="22">
        <f t="shared" si="98"/>
        <v>0</v>
      </c>
      <c r="AZ358" s="23"/>
      <c r="BA358" s="23"/>
      <c r="BB358" s="23"/>
    </row>
    <row r="359" spans="1:54" ht="30" x14ac:dyDescent="0.2">
      <c r="A359" s="18"/>
      <c r="B359" s="210"/>
      <c r="C359" s="43" t="s">
        <v>43</v>
      </c>
      <c r="D359" s="67" t="s">
        <v>493</v>
      </c>
      <c r="E359" s="168"/>
      <c r="F359" s="168"/>
      <c r="G359" s="29"/>
      <c r="H359" s="170">
        <v>0</v>
      </c>
      <c r="I359" s="22">
        <f t="shared" si="94"/>
        <v>0</v>
      </c>
      <c r="J359" s="22">
        <f t="shared" si="95"/>
        <v>0</v>
      </c>
      <c r="K359" s="22">
        <f t="shared" si="96"/>
        <v>0</v>
      </c>
      <c r="L359" s="22">
        <f t="shared" si="97"/>
        <v>0</v>
      </c>
      <c r="M359" s="22">
        <f t="shared" si="98"/>
        <v>0</v>
      </c>
      <c r="AZ359" s="23"/>
      <c r="BA359" s="23"/>
      <c r="BB359" s="23"/>
    </row>
    <row r="360" spans="1:54" ht="30" x14ac:dyDescent="0.2">
      <c r="A360" s="18"/>
      <c r="B360" s="210"/>
      <c r="C360" s="43" t="s">
        <v>44</v>
      </c>
      <c r="D360" s="67" t="s">
        <v>494</v>
      </c>
      <c r="E360" s="168"/>
      <c r="F360" s="168"/>
      <c r="G360" s="29"/>
      <c r="H360" s="170">
        <v>0</v>
      </c>
      <c r="I360" s="22">
        <f t="shared" si="94"/>
        <v>0</v>
      </c>
      <c r="J360" s="22">
        <f t="shared" si="95"/>
        <v>0</v>
      </c>
      <c r="K360" s="22">
        <f t="shared" si="96"/>
        <v>0</v>
      </c>
      <c r="L360" s="22">
        <f t="shared" si="97"/>
        <v>0</v>
      </c>
      <c r="M360" s="22">
        <f t="shared" si="98"/>
        <v>0</v>
      </c>
      <c r="AZ360" s="23" t="e">
        <f>SUM(1000/#REF!)</f>
        <v>#REF!</v>
      </c>
      <c r="BA360" s="23" t="e">
        <f>SUM(3000/#REF!)</f>
        <v>#REF!</v>
      </c>
      <c r="BB360" s="23" t="e">
        <f>SUM(10000/#REF!)</f>
        <v>#REF!</v>
      </c>
    </row>
    <row r="361" spans="1:54" ht="15" x14ac:dyDescent="0.2">
      <c r="A361" s="18"/>
      <c r="B361" s="210"/>
      <c r="C361" s="124" t="s">
        <v>45</v>
      </c>
      <c r="D361" s="67" t="s">
        <v>489</v>
      </c>
      <c r="E361" s="168"/>
      <c r="F361" s="168"/>
      <c r="G361" s="29"/>
      <c r="H361" s="170">
        <v>283</v>
      </c>
      <c r="I361" s="22">
        <f t="shared" si="94"/>
        <v>272.81200000000001</v>
      </c>
      <c r="J361" s="22">
        <f t="shared" si="95"/>
        <v>264.88799999999998</v>
      </c>
      <c r="K361" s="22">
        <f t="shared" si="96"/>
        <v>258.94499999999999</v>
      </c>
      <c r="L361" s="22">
        <f t="shared" si="97"/>
        <v>251.87</v>
      </c>
      <c r="M361" s="22">
        <f t="shared" si="98"/>
        <v>249.04</v>
      </c>
      <c r="AZ361" s="23"/>
      <c r="BA361" s="23"/>
      <c r="BB361" s="23"/>
    </row>
    <row r="362" spans="1:54" ht="15" x14ac:dyDescent="0.2">
      <c r="A362" s="18"/>
      <c r="B362" s="210"/>
      <c r="C362" s="124" t="s">
        <v>46</v>
      </c>
      <c r="D362" s="67" t="s">
        <v>490</v>
      </c>
      <c r="E362" s="168"/>
      <c r="F362" s="168"/>
      <c r="G362" s="29"/>
      <c r="H362" s="170">
        <v>283</v>
      </c>
      <c r="I362" s="22">
        <f t="shared" si="94"/>
        <v>272.81200000000001</v>
      </c>
      <c r="J362" s="22">
        <f t="shared" si="95"/>
        <v>264.88799999999998</v>
      </c>
      <c r="K362" s="22">
        <f t="shared" si="96"/>
        <v>258.94499999999999</v>
      </c>
      <c r="L362" s="22">
        <f t="shared" si="97"/>
        <v>251.87</v>
      </c>
      <c r="M362" s="22">
        <f t="shared" si="98"/>
        <v>249.04</v>
      </c>
      <c r="AZ362" s="23"/>
      <c r="BA362" s="23"/>
      <c r="BB362" s="23"/>
    </row>
    <row r="363" spans="1:54" ht="15" x14ac:dyDescent="0.2">
      <c r="A363" s="18"/>
      <c r="B363" s="210"/>
      <c r="C363" s="124" t="s">
        <v>47</v>
      </c>
      <c r="D363" s="67" t="s">
        <v>491</v>
      </c>
      <c r="E363" s="212" t="s">
        <v>451</v>
      </c>
      <c r="F363" s="168" t="s">
        <v>6</v>
      </c>
      <c r="G363" s="29"/>
      <c r="H363" s="170">
        <v>283</v>
      </c>
      <c r="I363" s="22">
        <f t="shared" si="94"/>
        <v>272.81200000000001</v>
      </c>
      <c r="J363" s="22">
        <f t="shared" si="95"/>
        <v>264.88799999999998</v>
      </c>
      <c r="K363" s="22">
        <f t="shared" si="96"/>
        <v>258.94499999999999</v>
      </c>
      <c r="L363" s="22">
        <f t="shared" si="97"/>
        <v>251.87</v>
      </c>
      <c r="M363" s="22">
        <f t="shared" si="98"/>
        <v>249.04</v>
      </c>
      <c r="AZ363" s="23"/>
      <c r="BA363" s="23"/>
      <c r="BB363" s="23"/>
    </row>
    <row r="364" spans="1:54" ht="30" x14ac:dyDescent="0.2">
      <c r="A364" s="18"/>
      <c r="B364" s="210"/>
      <c r="C364" s="43" t="s">
        <v>48</v>
      </c>
      <c r="D364" s="25" t="s">
        <v>287</v>
      </c>
      <c r="E364" s="212"/>
      <c r="F364" s="168" t="s">
        <v>6</v>
      </c>
      <c r="G364" s="29"/>
      <c r="H364" s="170">
        <v>0</v>
      </c>
      <c r="I364" s="22">
        <f t="shared" si="94"/>
        <v>0</v>
      </c>
      <c r="J364" s="22">
        <f t="shared" si="95"/>
        <v>0</v>
      </c>
      <c r="K364" s="22">
        <f t="shared" si="96"/>
        <v>0</v>
      </c>
      <c r="L364" s="22">
        <f t="shared" si="97"/>
        <v>0</v>
      </c>
      <c r="M364" s="22">
        <f t="shared" si="98"/>
        <v>0</v>
      </c>
      <c r="AZ364" s="23" t="e">
        <f>SUM(1000/#REF!)</f>
        <v>#REF!</v>
      </c>
      <c r="BA364" s="23" t="e">
        <f>SUM(3000/#REF!)</f>
        <v>#REF!</v>
      </c>
      <c r="BB364" s="23" t="e">
        <f>SUM(10000/#REF!)</f>
        <v>#REF!</v>
      </c>
    </row>
    <row r="365" spans="1:54" ht="30" x14ac:dyDescent="0.2">
      <c r="A365" s="18"/>
      <c r="B365" s="210"/>
      <c r="C365" s="43" t="s">
        <v>49</v>
      </c>
      <c r="D365" s="25" t="s">
        <v>288</v>
      </c>
      <c r="E365" s="212"/>
      <c r="F365" s="168" t="s">
        <v>6</v>
      </c>
      <c r="G365" s="29">
        <v>0.43</v>
      </c>
      <c r="H365" s="170">
        <f t="shared" ref="H365:H372" si="143">SUM(G365*$M$2)</f>
        <v>18.059999999999999</v>
      </c>
      <c r="I365" s="22">
        <f t="shared" si="94"/>
        <v>17.409839999999999</v>
      </c>
      <c r="J365" s="22">
        <f t="shared" si="95"/>
        <v>16.904159999999997</v>
      </c>
      <c r="K365" s="22">
        <f t="shared" si="96"/>
        <v>16.524899999999999</v>
      </c>
      <c r="L365" s="22">
        <f t="shared" si="97"/>
        <v>16.073399999999999</v>
      </c>
      <c r="M365" s="22">
        <f t="shared" si="98"/>
        <v>15.892799999999999</v>
      </c>
      <c r="AZ365" s="23" t="e">
        <f>SUM(1000/#REF!)</f>
        <v>#REF!</v>
      </c>
      <c r="BA365" s="23" t="e">
        <f>SUM(3000/#REF!)</f>
        <v>#REF!</v>
      </c>
      <c r="BB365" s="23" t="e">
        <f>SUM(10000/#REF!)</f>
        <v>#REF!</v>
      </c>
    </row>
    <row r="366" spans="1:54" ht="30" x14ac:dyDescent="0.2">
      <c r="A366" s="18"/>
      <c r="B366" s="210"/>
      <c r="C366" s="43" t="s">
        <v>50</v>
      </c>
      <c r="D366" s="25" t="s">
        <v>289</v>
      </c>
      <c r="E366" s="212"/>
      <c r="F366" s="168" t="s">
        <v>6</v>
      </c>
      <c r="G366" s="29">
        <v>0.43</v>
      </c>
      <c r="H366" s="170">
        <f t="shared" si="143"/>
        <v>18.059999999999999</v>
      </c>
      <c r="I366" s="22">
        <f t="shared" ref="I366:I385" si="144">SUM(H366-0.036*H366)</f>
        <v>17.409839999999999</v>
      </c>
      <c r="J366" s="22">
        <f t="shared" ref="J366:J385" si="145">SUM(H366-0.064*H366)</f>
        <v>16.904159999999997</v>
      </c>
      <c r="K366" s="22">
        <f t="shared" ref="K366:K385" si="146">SUM(H366-0.085*H366)</f>
        <v>16.524899999999999</v>
      </c>
      <c r="L366" s="22">
        <f t="shared" ref="L366:L385" si="147">SUM(H366-0.11*H366)</f>
        <v>16.073399999999999</v>
      </c>
      <c r="M366" s="22">
        <f t="shared" ref="M366:M385" si="148">SUM(H366-0.12*H366)</f>
        <v>15.892799999999999</v>
      </c>
      <c r="AZ366" s="23" t="e">
        <f>SUM(1000/#REF!)</f>
        <v>#REF!</v>
      </c>
      <c r="BA366" s="23" t="e">
        <f>SUM(3000/#REF!)</f>
        <v>#REF!</v>
      </c>
      <c r="BB366" s="23" t="e">
        <f>SUM(10000/#REF!)</f>
        <v>#REF!</v>
      </c>
    </row>
    <row r="367" spans="1:54" ht="30" x14ac:dyDescent="0.2">
      <c r="A367" s="18"/>
      <c r="B367" s="210"/>
      <c r="C367" s="43" t="s">
        <v>51</v>
      </c>
      <c r="D367" s="25" t="s">
        <v>290</v>
      </c>
      <c r="E367" s="168"/>
      <c r="F367" s="168"/>
      <c r="G367" s="29">
        <v>0.43</v>
      </c>
      <c r="H367" s="170">
        <f t="shared" si="143"/>
        <v>18.059999999999999</v>
      </c>
      <c r="I367" s="22">
        <f t="shared" si="144"/>
        <v>17.409839999999999</v>
      </c>
      <c r="J367" s="22">
        <f t="shared" si="145"/>
        <v>16.904159999999997</v>
      </c>
      <c r="K367" s="22">
        <f t="shared" si="146"/>
        <v>16.524899999999999</v>
      </c>
      <c r="L367" s="22">
        <f t="shared" si="147"/>
        <v>16.073399999999999</v>
      </c>
      <c r="M367" s="22">
        <f t="shared" si="148"/>
        <v>15.892799999999999</v>
      </c>
      <c r="AZ367" s="23" t="e">
        <f>SUM(1000/#REF!)</f>
        <v>#REF!</v>
      </c>
      <c r="BA367" s="23" t="e">
        <f>SUM(3000/#REF!)</f>
        <v>#REF!</v>
      </c>
      <c r="BB367" s="23" t="e">
        <f>SUM(10000/#REF!)</f>
        <v>#REF!</v>
      </c>
    </row>
    <row r="368" spans="1:54" ht="30" x14ac:dyDescent="0.2">
      <c r="A368" s="18"/>
      <c r="B368" s="210"/>
      <c r="C368" s="27" t="s">
        <v>52</v>
      </c>
      <c r="D368" s="25" t="s">
        <v>316</v>
      </c>
      <c r="E368" s="168"/>
      <c r="F368" s="168"/>
      <c r="G368" s="29">
        <v>0</v>
      </c>
      <c r="H368" s="170">
        <f t="shared" si="143"/>
        <v>0</v>
      </c>
      <c r="I368" s="22">
        <f t="shared" si="144"/>
        <v>0</v>
      </c>
      <c r="J368" s="22">
        <f t="shared" si="145"/>
        <v>0</v>
      </c>
      <c r="K368" s="22">
        <f t="shared" si="146"/>
        <v>0</v>
      </c>
      <c r="L368" s="22">
        <f t="shared" si="147"/>
        <v>0</v>
      </c>
      <c r="M368" s="22">
        <f t="shared" si="148"/>
        <v>0</v>
      </c>
      <c r="AZ368" s="23"/>
      <c r="BA368" s="23"/>
      <c r="BB368" s="23"/>
    </row>
    <row r="369" spans="1:54" ht="30" x14ac:dyDescent="0.2">
      <c r="A369" s="18"/>
      <c r="B369" s="210"/>
      <c r="C369" s="27" t="s">
        <v>53</v>
      </c>
      <c r="D369" s="25" t="s">
        <v>316</v>
      </c>
      <c r="E369" s="168"/>
      <c r="F369" s="168"/>
      <c r="G369" s="29">
        <v>0</v>
      </c>
      <c r="H369" s="170">
        <f t="shared" si="143"/>
        <v>0</v>
      </c>
      <c r="I369" s="22">
        <f t="shared" si="144"/>
        <v>0</v>
      </c>
      <c r="J369" s="22">
        <f t="shared" si="145"/>
        <v>0</v>
      </c>
      <c r="K369" s="22">
        <f t="shared" si="146"/>
        <v>0</v>
      </c>
      <c r="L369" s="22">
        <f t="shared" si="147"/>
        <v>0</v>
      </c>
      <c r="M369" s="22">
        <f t="shared" si="148"/>
        <v>0</v>
      </c>
      <c r="AZ369" s="23" t="e">
        <f>SUM(1000/#REF!)</f>
        <v>#REF!</v>
      </c>
      <c r="BA369" s="23" t="e">
        <f>SUM(3000/#REF!)</f>
        <v>#REF!</v>
      </c>
      <c r="BB369" s="23" t="e">
        <f>SUM(10000/#REF!)</f>
        <v>#REF!</v>
      </c>
    </row>
    <row r="370" spans="1:54" ht="30" x14ac:dyDescent="0.2">
      <c r="A370" s="18"/>
      <c r="B370" s="210"/>
      <c r="C370" s="27" t="s">
        <v>54</v>
      </c>
      <c r="D370" s="25" t="s">
        <v>316</v>
      </c>
      <c r="E370" s="168"/>
      <c r="F370" s="168"/>
      <c r="G370" s="29">
        <v>0</v>
      </c>
      <c r="H370" s="170">
        <f t="shared" si="143"/>
        <v>0</v>
      </c>
      <c r="I370" s="22">
        <f t="shared" si="144"/>
        <v>0</v>
      </c>
      <c r="J370" s="22">
        <f t="shared" si="145"/>
        <v>0</v>
      </c>
      <c r="K370" s="22">
        <f t="shared" si="146"/>
        <v>0</v>
      </c>
      <c r="L370" s="22">
        <f t="shared" si="147"/>
        <v>0</v>
      </c>
      <c r="M370" s="22">
        <f t="shared" si="148"/>
        <v>0</v>
      </c>
      <c r="AZ370" s="23" t="e">
        <f>SUM(1000/#REF!)</f>
        <v>#REF!</v>
      </c>
      <c r="BA370" s="23" t="e">
        <f>SUM(3000/#REF!)</f>
        <v>#REF!</v>
      </c>
      <c r="BB370" s="23" t="e">
        <f>SUM(10000/#REF!)</f>
        <v>#REF!</v>
      </c>
    </row>
    <row r="371" spans="1:54" ht="30" x14ac:dyDescent="0.2">
      <c r="A371" s="18"/>
      <c r="B371" s="210"/>
      <c r="C371" s="27" t="s">
        <v>55</v>
      </c>
      <c r="D371" s="25" t="s">
        <v>316</v>
      </c>
      <c r="E371" s="168" t="s">
        <v>406</v>
      </c>
      <c r="F371" s="168"/>
      <c r="G371" s="29">
        <v>0.47</v>
      </c>
      <c r="H371" s="170">
        <f t="shared" si="143"/>
        <v>19.739999999999998</v>
      </c>
      <c r="I371" s="22">
        <f t="shared" si="144"/>
        <v>19.029359999999997</v>
      </c>
      <c r="J371" s="22">
        <f t="shared" si="145"/>
        <v>18.47664</v>
      </c>
      <c r="K371" s="22">
        <f t="shared" si="146"/>
        <v>18.062099999999997</v>
      </c>
      <c r="L371" s="22">
        <f t="shared" si="147"/>
        <v>17.5686</v>
      </c>
      <c r="M371" s="22">
        <f t="shared" si="148"/>
        <v>17.371199999999998</v>
      </c>
      <c r="AZ371" s="23" t="e">
        <f>SUM(1000/#REF!)</f>
        <v>#REF!</v>
      </c>
      <c r="BA371" s="23" t="e">
        <f>SUM(3000/#REF!)</f>
        <v>#REF!</v>
      </c>
      <c r="BB371" s="23" t="e">
        <f>SUM(10000/#REF!)</f>
        <v>#REF!</v>
      </c>
    </row>
    <row r="372" spans="1:54" ht="22.5" x14ac:dyDescent="0.2">
      <c r="A372" s="18"/>
      <c r="B372" s="210"/>
      <c r="C372" s="27">
        <v>177</v>
      </c>
      <c r="D372" s="25" t="s">
        <v>95</v>
      </c>
      <c r="E372" s="213"/>
      <c r="F372" s="168" t="s">
        <v>56</v>
      </c>
      <c r="G372" s="29">
        <v>0</v>
      </c>
      <c r="H372" s="170">
        <f t="shared" si="143"/>
        <v>0</v>
      </c>
      <c r="I372" s="22">
        <f t="shared" si="144"/>
        <v>0</v>
      </c>
      <c r="J372" s="22">
        <f t="shared" si="145"/>
        <v>0</v>
      </c>
      <c r="K372" s="22">
        <f t="shared" si="146"/>
        <v>0</v>
      </c>
      <c r="L372" s="22">
        <f t="shared" si="147"/>
        <v>0</v>
      </c>
      <c r="M372" s="22">
        <f t="shared" si="148"/>
        <v>0</v>
      </c>
      <c r="AZ372" s="23"/>
      <c r="BA372" s="23"/>
      <c r="BB372" s="23"/>
    </row>
    <row r="373" spans="1:54" ht="30" x14ac:dyDescent="0.2">
      <c r="A373" s="18"/>
      <c r="B373" s="210"/>
      <c r="C373" s="53">
        <v>19261</v>
      </c>
      <c r="D373" s="46" t="s">
        <v>472</v>
      </c>
      <c r="E373" s="213"/>
      <c r="F373" s="178"/>
      <c r="G373" s="29"/>
      <c r="H373" s="170">
        <v>240.11</v>
      </c>
      <c r="I373" s="22">
        <f t="shared" ref="I373:I374" si="149">SUM(H373-0.036*H373)</f>
        <v>231.46604000000002</v>
      </c>
      <c r="J373" s="22">
        <f t="shared" ref="J373:J374" si="150">SUM(H373-0.064*H373)</f>
        <v>224.74296000000001</v>
      </c>
      <c r="K373" s="22">
        <f t="shared" ref="K373:K374" si="151">SUM(H373-0.085*H373)</f>
        <v>219.70065</v>
      </c>
      <c r="L373" s="22">
        <f t="shared" ref="L373:L374" si="152">SUM(H373-0.11*H373)</f>
        <v>213.6979</v>
      </c>
      <c r="M373" s="22">
        <f t="shared" ref="M373:M374" si="153">SUM(H373-0.12*H373)</f>
        <v>211.29680000000002</v>
      </c>
      <c r="AZ373" s="23"/>
      <c r="BA373" s="23"/>
      <c r="BB373" s="23"/>
    </row>
    <row r="374" spans="1:54" ht="30" x14ac:dyDescent="0.2">
      <c r="A374" s="18"/>
      <c r="B374" s="210"/>
      <c r="C374" s="53">
        <v>19263</v>
      </c>
      <c r="D374" s="46" t="s">
        <v>293</v>
      </c>
      <c r="E374" s="213"/>
      <c r="F374" s="178"/>
      <c r="G374" s="29"/>
      <c r="H374" s="170">
        <v>240.11</v>
      </c>
      <c r="I374" s="22">
        <f t="shared" si="149"/>
        <v>231.46604000000002</v>
      </c>
      <c r="J374" s="22">
        <f t="shared" si="150"/>
        <v>224.74296000000001</v>
      </c>
      <c r="K374" s="22">
        <f t="shared" si="151"/>
        <v>219.70065</v>
      </c>
      <c r="L374" s="22">
        <f t="shared" si="152"/>
        <v>213.6979</v>
      </c>
      <c r="M374" s="22">
        <f t="shared" si="153"/>
        <v>211.29680000000002</v>
      </c>
      <c r="AZ374" s="23"/>
      <c r="BA374" s="23"/>
      <c r="BB374" s="23"/>
    </row>
    <row r="375" spans="1:54" ht="30" x14ac:dyDescent="0.2">
      <c r="A375" s="18"/>
      <c r="B375" s="210"/>
      <c r="C375" s="27">
        <v>1932</v>
      </c>
      <c r="D375" s="46" t="s">
        <v>525</v>
      </c>
      <c r="E375" s="213"/>
      <c r="F375" s="199"/>
      <c r="G375" s="29"/>
      <c r="H375" s="170">
        <v>141.88999999999999</v>
      </c>
      <c r="I375" s="22">
        <f t="shared" ref="I375:I377" si="154">SUM(H375-0.036*H375)</f>
        <v>136.78196</v>
      </c>
      <c r="J375" s="22">
        <f t="shared" ref="J375:J377" si="155">SUM(H375-0.064*H375)</f>
        <v>132.80903999999998</v>
      </c>
      <c r="K375" s="22">
        <f t="shared" ref="K375:K377" si="156">SUM(H375-0.085*H375)</f>
        <v>129.82934999999998</v>
      </c>
      <c r="L375" s="22">
        <f t="shared" ref="L375:L377" si="157">SUM(H375-0.11*H375)</f>
        <v>126.28209999999999</v>
      </c>
      <c r="M375" s="22">
        <f t="shared" ref="M375:M377" si="158">SUM(H375-0.12*H375)</f>
        <v>124.86319999999999</v>
      </c>
      <c r="AZ375" s="23"/>
      <c r="BA375" s="23"/>
      <c r="BB375" s="23"/>
    </row>
    <row r="376" spans="1:54" ht="30" x14ac:dyDescent="0.2">
      <c r="A376" s="18"/>
      <c r="B376" s="210"/>
      <c r="C376" s="27">
        <v>1933</v>
      </c>
      <c r="D376" s="46" t="s">
        <v>526</v>
      </c>
      <c r="E376" s="213"/>
      <c r="F376" s="199"/>
      <c r="G376" s="29"/>
      <c r="H376" s="170">
        <v>163.72</v>
      </c>
      <c r="I376" s="22">
        <f t="shared" si="154"/>
        <v>157.82607999999999</v>
      </c>
      <c r="J376" s="22">
        <f t="shared" si="155"/>
        <v>153.24191999999999</v>
      </c>
      <c r="K376" s="22">
        <f t="shared" si="156"/>
        <v>149.8038</v>
      </c>
      <c r="L376" s="22">
        <f t="shared" si="157"/>
        <v>145.71080000000001</v>
      </c>
      <c r="M376" s="22">
        <f t="shared" si="158"/>
        <v>144.0736</v>
      </c>
      <c r="AZ376" s="23"/>
      <c r="BA376" s="23"/>
      <c r="BB376" s="23"/>
    </row>
    <row r="377" spans="1:54" ht="30" x14ac:dyDescent="0.2">
      <c r="A377" s="18"/>
      <c r="B377" s="210"/>
      <c r="C377" s="27">
        <v>1934</v>
      </c>
      <c r="D377" s="46" t="s">
        <v>527</v>
      </c>
      <c r="E377" s="213"/>
      <c r="F377" s="199"/>
      <c r="G377" s="29"/>
      <c r="H377" s="170">
        <v>200.1</v>
      </c>
      <c r="I377" s="22">
        <f t="shared" si="154"/>
        <v>192.8964</v>
      </c>
      <c r="J377" s="22">
        <f t="shared" si="155"/>
        <v>187.2936</v>
      </c>
      <c r="K377" s="22">
        <f t="shared" si="156"/>
        <v>183.0915</v>
      </c>
      <c r="L377" s="22">
        <f t="shared" si="157"/>
        <v>178.089</v>
      </c>
      <c r="M377" s="22">
        <f t="shared" si="158"/>
        <v>176.08799999999999</v>
      </c>
      <c r="AZ377" s="23"/>
      <c r="BA377" s="23"/>
      <c r="BB377" s="23"/>
    </row>
    <row r="378" spans="1:54" ht="30" x14ac:dyDescent="0.2">
      <c r="A378" s="18"/>
      <c r="B378" s="210"/>
      <c r="C378" s="43">
        <v>192761</v>
      </c>
      <c r="D378" s="25" t="s">
        <v>472</v>
      </c>
      <c r="E378" s="213"/>
      <c r="F378" s="168"/>
      <c r="G378" s="29"/>
      <c r="H378" s="170">
        <v>0</v>
      </c>
      <c r="I378" s="55">
        <f t="shared" si="144"/>
        <v>0</v>
      </c>
      <c r="J378" s="55">
        <f t="shared" si="145"/>
        <v>0</v>
      </c>
      <c r="K378" s="55">
        <f t="shared" si="146"/>
        <v>0</v>
      </c>
      <c r="L378" s="55">
        <f t="shared" si="147"/>
        <v>0</v>
      </c>
      <c r="M378" s="55">
        <f t="shared" si="148"/>
        <v>0</v>
      </c>
      <c r="AZ378" s="23"/>
      <c r="BA378" s="23"/>
      <c r="BB378" s="23"/>
    </row>
    <row r="379" spans="1:54" ht="30" x14ac:dyDescent="0.2">
      <c r="A379" s="18"/>
      <c r="B379" s="210"/>
      <c r="C379" s="43">
        <v>192762</v>
      </c>
      <c r="D379" s="25" t="s">
        <v>473</v>
      </c>
      <c r="E379" s="213"/>
      <c r="F379" s="168" t="s">
        <v>57</v>
      </c>
      <c r="G379" s="29"/>
      <c r="H379" s="170">
        <v>0</v>
      </c>
      <c r="I379" s="55">
        <f t="shared" si="144"/>
        <v>0</v>
      </c>
      <c r="J379" s="55">
        <f t="shared" si="145"/>
        <v>0</v>
      </c>
      <c r="K379" s="55">
        <f t="shared" si="146"/>
        <v>0</v>
      </c>
      <c r="L379" s="55">
        <f t="shared" si="147"/>
        <v>0</v>
      </c>
      <c r="M379" s="55">
        <f t="shared" si="148"/>
        <v>0</v>
      </c>
      <c r="AZ379" s="23"/>
      <c r="BA379" s="23"/>
      <c r="BB379" s="23"/>
    </row>
    <row r="380" spans="1:54" ht="30" x14ac:dyDescent="0.2">
      <c r="A380" s="18"/>
      <c r="B380" s="210"/>
      <c r="C380" s="43">
        <v>192561</v>
      </c>
      <c r="D380" s="25" t="s">
        <v>291</v>
      </c>
      <c r="E380" s="213"/>
      <c r="F380" s="168" t="s">
        <v>57</v>
      </c>
      <c r="G380" s="29"/>
      <c r="H380" s="170">
        <v>0</v>
      </c>
      <c r="I380" s="22">
        <f t="shared" si="144"/>
        <v>0</v>
      </c>
      <c r="J380" s="22">
        <f t="shared" si="145"/>
        <v>0</v>
      </c>
      <c r="K380" s="22">
        <f t="shared" si="146"/>
        <v>0</v>
      </c>
      <c r="L380" s="22">
        <f t="shared" si="147"/>
        <v>0</v>
      </c>
      <c r="M380" s="22">
        <f t="shared" si="148"/>
        <v>0</v>
      </c>
      <c r="AZ380" s="23"/>
      <c r="BA380" s="23"/>
      <c r="BB380" s="23"/>
    </row>
    <row r="381" spans="1:54" ht="30" x14ac:dyDescent="0.2">
      <c r="A381" s="18"/>
      <c r="B381" s="210"/>
      <c r="C381" s="43">
        <v>192562</v>
      </c>
      <c r="D381" s="25" t="s">
        <v>292</v>
      </c>
      <c r="E381" s="213"/>
      <c r="F381" s="168" t="s">
        <v>57</v>
      </c>
      <c r="G381" s="29"/>
      <c r="H381" s="170">
        <v>0</v>
      </c>
      <c r="I381" s="22">
        <f t="shared" si="144"/>
        <v>0</v>
      </c>
      <c r="J381" s="22">
        <f t="shared" si="145"/>
        <v>0</v>
      </c>
      <c r="K381" s="22">
        <f t="shared" si="146"/>
        <v>0</v>
      </c>
      <c r="L381" s="22">
        <f t="shared" si="147"/>
        <v>0</v>
      </c>
      <c r="M381" s="22">
        <f t="shared" si="148"/>
        <v>0</v>
      </c>
      <c r="AZ381" s="23" t="e">
        <f>SUM(1000/#REF!)</f>
        <v>#REF!</v>
      </c>
      <c r="BA381" s="23" t="e">
        <f>SUM(3000/#REF!)</f>
        <v>#REF!</v>
      </c>
      <c r="BB381" s="23" t="e">
        <f>SUM(10000/#REF!)</f>
        <v>#REF!</v>
      </c>
    </row>
    <row r="382" spans="1:54" ht="30" x14ac:dyDescent="0.2">
      <c r="A382" s="18"/>
      <c r="B382" s="210"/>
      <c r="C382" s="43">
        <v>192563</v>
      </c>
      <c r="D382" s="25" t="s">
        <v>293</v>
      </c>
      <c r="E382" s="72"/>
      <c r="F382" s="168" t="s">
        <v>57</v>
      </c>
      <c r="G382" s="29"/>
      <c r="H382" s="170">
        <v>0</v>
      </c>
      <c r="I382" s="55">
        <f t="shared" si="144"/>
        <v>0</v>
      </c>
      <c r="J382" s="55">
        <f t="shared" si="145"/>
        <v>0</v>
      </c>
      <c r="K382" s="55">
        <f t="shared" si="146"/>
        <v>0</v>
      </c>
      <c r="L382" s="55">
        <f t="shared" si="147"/>
        <v>0</v>
      </c>
      <c r="M382" s="55">
        <f t="shared" si="148"/>
        <v>0</v>
      </c>
      <c r="AZ382" s="23"/>
      <c r="BA382" s="23"/>
      <c r="BB382" s="23"/>
    </row>
    <row r="383" spans="1:54" ht="30" x14ac:dyDescent="0.2">
      <c r="A383" s="18"/>
      <c r="B383" s="210"/>
      <c r="C383" s="43">
        <v>192361</v>
      </c>
      <c r="D383" s="25" t="s">
        <v>291</v>
      </c>
      <c r="E383" s="181"/>
      <c r="F383" s="180"/>
      <c r="G383" s="29"/>
      <c r="H383" s="170">
        <v>173.9</v>
      </c>
      <c r="I383" s="55">
        <f t="shared" si="144"/>
        <v>167.6396</v>
      </c>
      <c r="J383" s="55">
        <f t="shared" si="145"/>
        <v>162.7704</v>
      </c>
      <c r="K383" s="55">
        <f t="shared" si="146"/>
        <v>159.11850000000001</v>
      </c>
      <c r="L383" s="55">
        <f t="shared" si="147"/>
        <v>154.77100000000002</v>
      </c>
      <c r="M383" s="55">
        <f t="shared" si="148"/>
        <v>153.03200000000001</v>
      </c>
      <c r="AZ383" s="23"/>
      <c r="BA383" s="23"/>
      <c r="BB383" s="23"/>
    </row>
    <row r="384" spans="1:54" ht="30" x14ac:dyDescent="0.2">
      <c r="A384" s="18"/>
      <c r="B384" s="210"/>
      <c r="C384" s="43">
        <v>192362</v>
      </c>
      <c r="D384" s="25" t="s">
        <v>292</v>
      </c>
      <c r="E384" s="181"/>
      <c r="F384" s="180"/>
      <c r="G384" s="29"/>
      <c r="H384" s="170">
        <v>173.9</v>
      </c>
      <c r="I384" s="55">
        <f t="shared" si="144"/>
        <v>167.6396</v>
      </c>
      <c r="J384" s="55">
        <f t="shared" si="145"/>
        <v>162.7704</v>
      </c>
      <c r="K384" s="55">
        <f t="shared" si="146"/>
        <v>159.11850000000001</v>
      </c>
      <c r="L384" s="55">
        <f t="shared" si="147"/>
        <v>154.77100000000002</v>
      </c>
      <c r="M384" s="55">
        <f t="shared" si="148"/>
        <v>153.03200000000001</v>
      </c>
      <c r="AZ384" s="23"/>
      <c r="BA384" s="23"/>
      <c r="BB384" s="23"/>
    </row>
    <row r="385" spans="1:54" ht="30" x14ac:dyDescent="0.2">
      <c r="A385" s="18"/>
      <c r="B385" s="210"/>
      <c r="C385" s="43">
        <v>192363</v>
      </c>
      <c r="D385" s="25" t="s">
        <v>293</v>
      </c>
      <c r="E385" s="181"/>
      <c r="F385" s="180"/>
      <c r="G385" s="29"/>
      <c r="H385" s="170">
        <v>173.9</v>
      </c>
      <c r="I385" s="55">
        <f t="shared" si="144"/>
        <v>167.6396</v>
      </c>
      <c r="J385" s="55">
        <f t="shared" si="145"/>
        <v>162.7704</v>
      </c>
      <c r="K385" s="55">
        <f t="shared" si="146"/>
        <v>159.11850000000001</v>
      </c>
      <c r="L385" s="55">
        <f t="shared" si="147"/>
        <v>154.77100000000002</v>
      </c>
      <c r="M385" s="55">
        <f t="shared" si="148"/>
        <v>153.03200000000001</v>
      </c>
      <c r="AZ385" s="23"/>
      <c r="BA385" s="23"/>
      <c r="BB385" s="23"/>
    </row>
    <row r="386" spans="1:54" ht="30" x14ac:dyDescent="0.2">
      <c r="A386" s="18"/>
      <c r="B386" s="210"/>
      <c r="C386" s="43">
        <v>1924161</v>
      </c>
      <c r="D386" s="25" t="s">
        <v>295</v>
      </c>
      <c r="E386" s="72"/>
      <c r="F386" s="168" t="s">
        <v>57</v>
      </c>
      <c r="G386" s="29">
        <v>0</v>
      </c>
      <c r="H386" s="170">
        <v>0</v>
      </c>
      <c r="I386" s="22">
        <f t="shared" ref="I386:I408" si="159">SUM(H386-0.036*H386)</f>
        <v>0</v>
      </c>
      <c r="J386" s="22">
        <f t="shared" ref="J386:J408" si="160">SUM(H386-0.064*H386)</f>
        <v>0</v>
      </c>
      <c r="K386" s="22">
        <f t="shared" ref="K386:K408" si="161">SUM(H386-0.085*H386)</f>
        <v>0</v>
      </c>
      <c r="L386" s="22">
        <f t="shared" ref="L386:L408" si="162">SUM(H386-0.11*H386)</f>
        <v>0</v>
      </c>
      <c r="M386" s="22">
        <f t="shared" ref="M386:M408" si="163">SUM(H386-0.12*H386)</f>
        <v>0</v>
      </c>
      <c r="AZ386" s="23"/>
      <c r="BA386" s="23"/>
      <c r="BB386" s="23"/>
    </row>
    <row r="387" spans="1:54" ht="30" x14ac:dyDescent="0.2">
      <c r="A387" s="18"/>
      <c r="B387" s="210"/>
      <c r="C387" s="43">
        <v>191362</v>
      </c>
      <c r="D387" s="25" t="s">
        <v>296</v>
      </c>
      <c r="E387" s="72"/>
      <c r="F387" s="168" t="s">
        <v>57</v>
      </c>
      <c r="G387" s="29">
        <v>0</v>
      </c>
      <c r="H387" s="170">
        <v>151</v>
      </c>
      <c r="I387" s="22">
        <f t="shared" si="159"/>
        <v>145.56399999999999</v>
      </c>
      <c r="J387" s="22">
        <f t="shared" si="160"/>
        <v>141.33600000000001</v>
      </c>
      <c r="K387" s="22">
        <f t="shared" si="161"/>
        <v>138.16499999999999</v>
      </c>
      <c r="L387" s="22">
        <f t="shared" si="162"/>
        <v>134.38999999999999</v>
      </c>
      <c r="M387" s="22">
        <f t="shared" si="163"/>
        <v>132.88</v>
      </c>
      <c r="AZ387" s="23"/>
      <c r="BA387" s="23"/>
      <c r="BB387" s="23"/>
    </row>
    <row r="388" spans="1:54" ht="30" x14ac:dyDescent="0.2">
      <c r="A388" s="18"/>
      <c r="B388" s="210"/>
      <c r="C388" s="43">
        <v>191363</v>
      </c>
      <c r="D388" s="25" t="s">
        <v>315</v>
      </c>
      <c r="E388" s="72"/>
      <c r="F388" s="168" t="s">
        <v>57</v>
      </c>
      <c r="G388" s="29">
        <v>0</v>
      </c>
      <c r="H388" s="170">
        <v>151</v>
      </c>
      <c r="I388" s="22">
        <f t="shared" si="159"/>
        <v>145.56399999999999</v>
      </c>
      <c r="J388" s="22">
        <f t="shared" si="160"/>
        <v>141.33600000000001</v>
      </c>
      <c r="K388" s="22">
        <f t="shared" si="161"/>
        <v>138.16499999999999</v>
      </c>
      <c r="L388" s="22">
        <f t="shared" si="162"/>
        <v>134.38999999999999</v>
      </c>
      <c r="M388" s="22">
        <f t="shared" si="163"/>
        <v>132.88</v>
      </c>
      <c r="AZ388" s="23" t="e">
        <f>SUM(1000/#REF!)</f>
        <v>#REF!</v>
      </c>
      <c r="BA388" s="23" t="e">
        <f>SUM(3000/#REF!)</f>
        <v>#REF!</v>
      </c>
      <c r="BB388" s="23" t="e">
        <f>SUM(10000/#REF!)</f>
        <v>#REF!</v>
      </c>
    </row>
    <row r="389" spans="1:54" ht="30" x14ac:dyDescent="0.2">
      <c r="A389" s="18"/>
      <c r="B389" s="211" t="s">
        <v>471</v>
      </c>
      <c r="C389" s="43" t="s">
        <v>58</v>
      </c>
      <c r="D389" s="25" t="s">
        <v>297</v>
      </c>
      <c r="E389" s="72"/>
      <c r="F389" s="168" t="s">
        <v>57</v>
      </c>
      <c r="G389" s="29"/>
      <c r="H389" s="170">
        <v>0</v>
      </c>
      <c r="I389" s="22">
        <f t="shared" si="159"/>
        <v>0</v>
      </c>
      <c r="J389" s="22">
        <f t="shared" si="160"/>
        <v>0</v>
      </c>
      <c r="K389" s="22">
        <f t="shared" si="161"/>
        <v>0</v>
      </c>
      <c r="L389" s="22">
        <f t="shared" si="162"/>
        <v>0</v>
      </c>
      <c r="M389" s="22">
        <f t="shared" si="163"/>
        <v>0</v>
      </c>
      <c r="AZ389" s="23"/>
      <c r="BA389" s="23"/>
      <c r="BB389" s="23"/>
    </row>
    <row r="390" spans="1:54" ht="15" x14ac:dyDescent="0.2">
      <c r="A390" s="18"/>
      <c r="B390" s="211"/>
      <c r="C390" s="43" t="s">
        <v>59</v>
      </c>
      <c r="D390" s="25" t="s">
        <v>87</v>
      </c>
      <c r="E390" s="168" t="s">
        <v>430</v>
      </c>
      <c r="F390" s="168" t="s">
        <v>6</v>
      </c>
      <c r="G390" s="29">
        <v>0.71</v>
      </c>
      <c r="H390" s="170">
        <f>SUM(G390*$M$2)</f>
        <v>29.82</v>
      </c>
      <c r="I390" s="22">
        <f t="shared" si="159"/>
        <v>28.746480000000002</v>
      </c>
      <c r="J390" s="22">
        <f t="shared" si="160"/>
        <v>27.911519999999999</v>
      </c>
      <c r="K390" s="22">
        <f t="shared" si="161"/>
        <v>27.285299999999999</v>
      </c>
      <c r="L390" s="22">
        <f t="shared" si="162"/>
        <v>26.5398</v>
      </c>
      <c r="M390" s="22">
        <f t="shared" si="163"/>
        <v>26.241600000000002</v>
      </c>
      <c r="AZ390" s="23"/>
      <c r="BA390" s="23"/>
      <c r="BB390" s="23"/>
    </row>
    <row r="391" spans="1:54" ht="15" x14ac:dyDescent="0.2">
      <c r="A391" s="18"/>
      <c r="B391" s="211"/>
      <c r="C391" s="43" t="s">
        <v>60</v>
      </c>
      <c r="D391" s="25" t="s">
        <v>87</v>
      </c>
      <c r="E391" s="168" t="s">
        <v>430</v>
      </c>
      <c r="F391" s="168" t="s">
        <v>6</v>
      </c>
      <c r="G391" s="29">
        <v>0.71</v>
      </c>
      <c r="H391" s="170">
        <f>SUM(G391*$M$2)</f>
        <v>29.82</v>
      </c>
      <c r="I391" s="22">
        <f t="shared" si="159"/>
        <v>28.746480000000002</v>
      </c>
      <c r="J391" s="22">
        <f t="shared" si="160"/>
        <v>27.911519999999999</v>
      </c>
      <c r="K391" s="22">
        <f t="shared" si="161"/>
        <v>27.285299999999999</v>
      </c>
      <c r="L391" s="22">
        <f t="shared" si="162"/>
        <v>26.5398</v>
      </c>
      <c r="M391" s="22">
        <f t="shared" si="163"/>
        <v>26.241600000000002</v>
      </c>
      <c r="AZ391" s="23"/>
      <c r="BA391" s="23"/>
      <c r="BB391" s="23"/>
    </row>
    <row r="392" spans="1:54" ht="30" x14ac:dyDescent="0.2">
      <c r="A392" s="18"/>
      <c r="B392" s="211"/>
      <c r="C392" s="27">
        <v>422</v>
      </c>
      <c r="D392" s="25" t="s">
        <v>311</v>
      </c>
      <c r="E392" s="168" t="s">
        <v>430</v>
      </c>
      <c r="F392" s="168" t="s">
        <v>70</v>
      </c>
      <c r="G392" s="29"/>
      <c r="H392" s="170">
        <v>247.8</v>
      </c>
      <c r="I392" s="55">
        <f t="shared" si="159"/>
        <v>238.87920000000003</v>
      </c>
      <c r="J392" s="55">
        <f t="shared" si="160"/>
        <v>231.94080000000002</v>
      </c>
      <c r="K392" s="55">
        <f t="shared" si="161"/>
        <v>226.73700000000002</v>
      </c>
      <c r="L392" s="55">
        <f t="shared" si="162"/>
        <v>220.542</v>
      </c>
      <c r="M392" s="55">
        <f t="shared" si="163"/>
        <v>218.06400000000002</v>
      </c>
      <c r="AZ392" s="23"/>
      <c r="BA392" s="23"/>
      <c r="BB392" s="23"/>
    </row>
    <row r="393" spans="1:54" ht="15" x14ac:dyDescent="0.2">
      <c r="A393" s="18"/>
      <c r="B393" s="211"/>
      <c r="C393" s="125">
        <v>423</v>
      </c>
      <c r="D393" s="25" t="s">
        <v>312</v>
      </c>
      <c r="E393" s="168" t="s">
        <v>430</v>
      </c>
      <c r="F393" s="168" t="s">
        <v>71</v>
      </c>
      <c r="G393" s="29">
        <v>2.65</v>
      </c>
      <c r="H393" s="170">
        <f>SUM(G393*$M$2)</f>
        <v>111.3</v>
      </c>
      <c r="I393" s="22">
        <f t="shared" si="159"/>
        <v>107.2932</v>
      </c>
      <c r="J393" s="22">
        <f t="shared" si="160"/>
        <v>104.1768</v>
      </c>
      <c r="K393" s="22">
        <f t="shared" si="161"/>
        <v>101.8395</v>
      </c>
      <c r="L393" s="22">
        <f t="shared" si="162"/>
        <v>99.057000000000002</v>
      </c>
      <c r="M393" s="22">
        <f t="shared" si="163"/>
        <v>97.944000000000003</v>
      </c>
      <c r="AZ393" s="23"/>
      <c r="BA393" s="23"/>
      <c r="BB393" s="23"/>
    </row>
    <row r="394" spans="1:54" ht="15" x14ac:dyDescent="0.2">
      <c r="A394" s="18"/>
      <c r="B394" s="211"/>
      <c r="C394" s="27">
        <v>424</v>
      </c>
      <c r="D394" s="25" t="s">
        <v>313</v>
      </c>
      <c r="E394" s="168"/>
      <c r="F394" s="168"/>
      <c r="G394" s="29">
        <v>0</v>
      </c>
      <c r="H394" s="170">
        <f>SUM(G394*27)</f>
        <v>0</v>
      </c>
      <c r="I394" s="22">
        <f t="shared" si="159"/>
        <v>0</v>
      </c>
      <c r="J394" s="22">
        <f t="shared" si="160"/>
        <v>0</v>
      </c>
      <c r="K394" s="22">
        <f t="shared" si="161"/>
        <v>0</v>
      </c>
      <c r="L394" s="22">
        <f t="shared" si="162"/>
        <v>0</v>
      </c>
      <c r="M394" s="22">
        <f t="shared" si="163"/>
        <v>0</v>
      </c>
      <c r="AZ394" s="23"/>
      <c r="BA394" s="23"/>
      <c r="BB394" s="23"/>
    </row>
    <row r="395" spans="1:54" ht="15" x14ac:dyDescent="0.2">
      <c r="A395" s="18"/>
      <c r="B395" s="211"/>
      <c r="C395" s="27">
        <v>425</v>
      </c>
      <c r="D395" s="25" t="s">
        <v>88</v>
      </c>
      <c r="E395" s="168"/>
      <c r="F395" s="168"/>
      <c r="G395" s="29"/>
      <c r="H395" s="170">
        <v>109.68</v>
      </c>
      <c r="I395" s="22">
        <f t="shared" si="159"/>
        <v>105.73152</v>
      </c>
      <c r="J395" s="22">
        <f t="shared" si="160"/>
        <v>102.66048000000001</v>
      </c>
      <c r="K395" s="22">
        <f t="shared" si="161"/>
        <v>100.35720000000001</v>
      </c>
      <c r="L395" s="22">
        <f t="shared" si="162"/>
        <v>97.615200000000002</v>
      </c>
      <c r="M395" s="22">
        <f t="shared" si="163"/>
        <v>96.518400000000014</v>
      </c>
      <c r="AZ395" s="23"/>
      <c r="BA395" s="23"/>
      <c r="BB395" s="23"/>
    </row>
    <row r="396" spans="1:54" ht="15" x14ac:dyDescent="0.2">
      <c r="A396" s="18"/>
      <c r="B396" s="211"/>
      <c r="C396" s="125">
        <v>42</v>
      </c>
      <c r="D396" s="25" t="s">
        <v>314</v>
      </c>
      <c r="E396" s="168" t="s">
        <v>430</v>
      </c>
      <c r="F396" s="168">
        <v>5</v>
      </c>
      <c r="G396" s="29">
        <v>1.1000000000000001</v>
      </c>
      <c r="H396" s="170">
        <f>SUM(G396*$M$2)</f>
        <v>46.2</v>
      </c>
      <c r="I396" s="22">
        <f t="shared" si="159"/>
        <v>44.536799999999999</v>
      </c>
      <c r="J396" s="22">
        <f t="shared" si="160"/>
        <v>43.243200000000002</v>
      </c>
      <c r="K396" s="22">
        <f t="shared" si="161"/>
        <v>42.273000000000003</v>
      </c>
      <c r="L396" s="22">
        <f t="shared" si="162"/>
        <v>41.118000000000002</v>
      </c>
      <c r="M396" s="22">
        <f t="shared" si="163"/>
        <v>40.656000000000006</v>
      </c>
      <c r="AZ396" s="23"/>
      <c r="BA396" s="23"/>
      <c r="BB396" s="23"/>
    </row>
    <row r="397" spans="1:54" ht="15" x14ac:dyDescent="0.2">
      <c r="A397" s="18"/>
      <c r="B397" s="211"/>
      <c r="C397" s="58">
        <v>14210</v>
      </c>
      <c r="D397" s="25" t="s">
        <v>298</v>
      </c>
      <c r="E397" s="212" t="s">
        <v>431</v>
      </c>
      <c r="F397" s="168"/>
      <c r="G397" s="29"/>
      <c r="H397" s="170">
        <v>98.64</v>
      </c>
      <c r="I397" s="22">
        <f t="shared" si="159"/>
        <v>95.08896</v>
      </c>
      <c r="J397" s="22">
        <f t="shared" si="160"/>
        <v>92.327039999999997</v>
      </c>
      <c r="K397" s="22">
        <f t="shared" si="161"/>
        <v>90.255600000000001</v>
      </c>
      <c r="L397" s="22">
        <f t="shared" si="162"/>
        <v>87.789600000000007</v>
      </c>
      <c r="M397" s="22">
        <f t="shared" si="163"/>
        <v>86.803200000000004</v>
      </c>
      <c r="AZ397" s="23"/>
      <c r="BA397" s="23"/>
      <c r="BB397" s="23"/>
    </row>
    <row r="398" spans="1:54" ht="15" x14ac:dyDescent="0.2">
      <c r="A398" s="18"/>
      <c r="B398" s="211"/>
      <c r="C398" s="43">
        <v>1428</v>
      </c>
      <c r="D398" s="25" t="s">
        <v>299</v>
      </c>
      <c r="E398" s="212"/>
      <c r="F398" s="168"/>
      <c r="G398" s="29"/>
      <c r="H398" s="170">
        <v>98.64</v>
      </c>
      <c r="I398" s="22">
        <f t="shared" si="159"/>
        <v>95.08896</v>
      </c>
      <c r="J398" s="22">
        <f t="shared" si="160"/>
        <v>92.327039999999997</v>
      </c>
      <c r="K398" s="22">
        <f t="shared" si="161"/>
        <v>90.255600000000001</v>
      </c>
      <c r="L398" s="22">
        <f t="shared" si="162"/>
        <v>87.789600000000007</v>
      </c>
      <c r="M398" s="22">
        <f t="shared" si="163"/>
        <v>86.803200000000004</v>
      </c>
      <c r="AZ398" s="23"/>
      <c r="BA398" s="23"/>
      <c r="BB398" s="23"/>
    </row>
    <row r="399" spans="1:54" ht="15" x14ac:dyDescent="0.2">
      <c r="A399" s="18"/>
      <c r="B399" s="211"/>
      <c r="C399" s="43">
        <v>1429</v>
      </c>
      <c r="D399" s="25" t="s">
        <v>300</v>
      </c>
      <c r="E399" s="212"/>
      <c r="F399" s="168"/>
      <c r="G399" s="29"/>
      <c r="H399" s="170">
        <v>105.91</v>
      </c>
      <c r="I399" s="22">
        <f t="shared" si="159"/>
        <v>102.09724</v>
      </c>
      <c r="J399" s="22">
        <f t="shared" si="160"/>
        <v>99.13176</v>
      </c>
      <c r="K399" s="22">
        <f t="shared" si="161"/>
        <v>96.90764999999999</v>
      </c>
      <c r="L399" s="22">
        <f t="shared" si="162"/>
        <v>94.259900000000002</v>
      </c>
      <c r="M399" s="22">
        <f t="shared" si="163"/>
        <v>93.200800000000001</v>
      </c>
      <c r="AZ399" s="23"/>
      <c r="BA399" s="23"/>
      <c r="BB399" s="23"/>
    </row>
    <row r="400" spans="1:54" ht="22.5" x14ac:dyDescent="0.2">
      <c r="A400" s="18"/>
      <c r="B400" s="211"/>
      <c r="C400" s="27">
        <v>14110</v>
      </c>
      <c r="D400" s="25" t="s">
        <v>301</v>
      </c>
      <c r="E400" s="168" t="s">
        <v>465</v>
      </c>
      <c r="F400" s="168"/>
      <c r="G400" s="29"/>
      <c r="H400" s="170">
        <v>96.4</v>
      </c>
      <c r="I400" s="22">
        <f t="shared" si="159"/>
        <v>92.929600000000008</v>
      </c>
      <c r="J400" s="22">
        <f t="shared" si="160"/>
        <v>90.230400000000003</v>
      </c>
      <c r="K400" s="22">
        <f t="shared" si="161"/>
        <v>88.206000000000003</v>
      </c>
      <c r="L400" s="22">
        <f t="shared" si="162"/>
        <v>85.796000000000006</v>
      </c>
      <c r="M400" s="22">
        <f t="shared" si="163"/>
        <v>84.832000000000008</v>
      </c>
      <c r="AZ400" s="23"/>
      <c r="BA400" s="23"/>
      <c r="BB400" s="23"/>
    </row>
    <row r="401" spans="1:54" ht="15" x14ac:dyDescent="0.2">
      <c r="A401" s="18"/>
      <c r="B401" s="211"/>
      <c r="C401" s="27">
        <v>1418</v>
      </c>
      <c r="D401" s="25" t="s">
        <v>302</v>
      </c>
      <c r="E401" s="168"/>
      <c r="F401" s="168"/>
      <c r="G401" s="29"/>
      <c r="H401" s="170">
        <v>96.4</v>
      </c>
      <c r="I401" s="22">
        <f t="shared" si="159"/>
        <v>92.929600000000008</v>
      </c>
      <c r="J401" s="22">
        <f t="shared" si="160"/>
        <v>90.230400000000003</v>
      </c>
      <c r="K401" s="22">
        <f t="shared" si="161"/>
        <v>88.206000000000003</v>
      </c>
      <c r="L401" s="22">
        <f t="shared" si="162"/>
        <v>85.796000000000006</v>
      </c>
      <c r="M401" s="22">
        <f t="shared" si="163"/>
        <v>84.832000000000008</v>
      </c>
      <c r="AZ401" s="23"/>
      <c r="BA401" s="23"/>
      <c r="BB401" s="23"/>
    </row>
    <row r="402" spans="1:54" ht="15" x14ac:dyDescent="0.2">
      <c r="A402" s="18"/>
      <c r="B402" s="211"/>
      <c r="C402" s="27">
        <v>1419</v>
      </c>
      <c r="D402" s="25" t="s">
        <v>303</v>
      </c>
      <c r="E402" s="168"/>
      <c r="F402" s="168"/>
      <c r="G402" s="29"/>
      <c r="H402" s="170">
        <v>96.4</v>
      </c>
      <c r="I402" s="22">
        <f t="shared" si="159"/>
        <v>92.929600000000008</v>
      </c>
      <c r="J402" s="22">
        <f t="shared" si="160"/>
        <v>90.230400000000003</v>
      </c>
      <c r="K402" s="22">
        <f t="shared" si="161"/>
        <v>88.206000000000003</v>
      </c>
      <c r="L402" s="22">
        <f t="shared" si="162"/>
        <v>85.796000000000006</v>
      </c>
      <c r="M402" s="22">
        <f t="shared" si="163"/>
        <v>84.832000000000008</v>
      </c>
      <c r="AZ402" s="23"/>
      <c r="BA402" s="23"/>
      <c r="BB402" s="23"/>
    </row>
    <row r="403" spans="1:54" ht="22.5" x14ac:dyDescent="0.2">
      <c r="A403" s="18"/>
      <c r="B403" s="211"/>
      <c r="C403" s="30">
        <v>1251</v>
      </c>
      <c r="D403" s="41" t="s">
        <v>206</v>
      </c>
      <c r="E403" s="168" t="s">
        <v>401</v>
      </c>
      <c r="F403" s="168"/>
      <c r="G403" s="29"/>
      <c r="H403" s="170">
        <v>0</v>
      </c>
      <c r="I403" s="22">
        <f t="shared" si="159"/>
        <v>0</v>
      </c>
      <c r="J403" s="22">
        <f t="shared" si="160"/>
        <v>0</v>
      </c>
      <c r="K403" s="22">
        <f t="shared" si="161"/>
        <v>0</v>
      </c>
      <c r="L403" s="22">
        <f t="shared" si="162"/>
        <v>0</v>
      </c>
      <c r="M403" s="22">
        <f t="shared" si="163"/>
        <v>0</v>
      </c>
      <c r="AZ403" s="23"/>
      <c r="BA403" s="23"/>
      <c r="BB403" s="23"/>
    </row>
    <row r="404" spans="1:54" ht="15" x14ac:dyDescent="0.2">
      <c r="A404" s="18"/>
      <c r="B404" s="211"/>
      <c r="C404" s="30">
        <v>12511</v>
      </c>
      <c r="D404" s="41" t="s">
        <v>207</v>
      </c>
      <c r="E404" s="168"/>
      <c r="F404" s="168"/>
      <c r="G404" s="29"/>
      <c r="H404" s="170">
        <v>164.96</v>
      </c>
      <c r="I404" s="22">
        <f t="shared" si="159"/>
        <v>159.02144000000001</v>
      </c>
      <c r="J404" s="22">
        <f t="shared" si="160"/>
        <v>154.40255999999999</v>
      </c>
      <c r="K404" s="22">
        <f t="shared" si="161"/>
        <v>150.9384</v>
      </c>
      <c r="L404" s="22">
        <f t="shared" si="162"/>
        <v>146.81440000000001</v>
      </c>
      <c r="M404" s="22">
        <f t="shared" si="163"/>
        <v>145.16480000000001</v>
      </c>
      <c r="AZ404" s="23"/>
      <c r="BA404" s="23"/>
      <c r="BB404" s="23"/>
    </row>
    <row r="405" spans="1:54" ht="15" x14ac:dyDescent="0.2">
      <c r="A405" s="18"/>
      <c r="B405" s="211"/>
      <c r="C405" s="31">
        <v>125</v>
      </c>
      <c r="D405" s="41" t="s">
        <v>206</v>
      </c>
      <c r="E405" s="168"/>
      <c r="F405" s="168" t="s">
        <v>61</v>
      </c>
      <c r="G405" s="29"/>
      <c r="H405" s="170">
        <v>0</v>
      </c>
      <c r="I405" s="22">
        <f t="shared" si="159"/>
        <v>0</v>
      </c>
      <c r="J405" s="22">
        <f t="shared" si="160"/>
        <v>0</v>
      </c>
      <c r="K405" s="22">
        <f t="shared" si="161"/>
        <v>0</v>
      </c>
      <c r="L405" s="22">
        <f t="shared" si="162"/>
        <v>0</v>
      </c>
      <c r="M405" s="22">
        <f t="shared" si="163"/>
        <v>0</v>
      </c>
      <c r="AZ405" s="23"/>
      <c r="BA405" s="23"/>
      <c r="BB405" s="23"/>
    </row>
    <row r="406" spans="1:54" ht="15" x14ac:dyDescent="0.2">
      <c r="A406" s="18"/>
      <c r="B406" s="210" t="s">
        <v>62</v>
      </c>
      <c r="C406" s="31">
        <v>1252</v>
      </c>
      <c r="D406" s="41" t="s">
        <v>208</v>
      </c>
      <c r="E406" s="168"/>
      <c r="F406" s="168"/>
      <c r="G406" s="29"/>
      <c r="H406" s="170">
        <v>0</v>
      </c>
      <c r="I406" s="22">
        <f t="shared" si="159"/>
        <v>0</v>
      </c>
      <c r="J406" s="22">
        <f t="shared" si="160"/>
        <v>0</v>
      </c>
      <c r="K406" s="22">
        <f t="shared" si="161"/>
        <v>0</v>
      </c>
      <c r="L406" s="22">
        <f t="shared" si="162"/>
        <v>0</v>
      </c>
      <c r="M406" s="22">
        <f t="shared" si="163"/>
        <v>0</v>
      </c>
      <c r="AZ406" s="23"/>
      <c r="BA406" s="23"/>
      <c r="BB406" s="23"/>
    </row>
    <row r="407" spans="1:54" ht="33.75" x14ac:dyDescent="0.2">
      <c r="A407" s="18"/>
      <c r="B407" s="210"/>
      <c r="C407" s="175">
        <v>16</v>
      </c>
      <c r="D407" s="25" t="s">
        <v>199</v>
      </c>
      <c r="E407" s="168" t="s">
        <v>445</v>
      </c>
      <c r="F407" s="168" t="s">
        <v>63</v>
      </c>
      <c r="G407" s="29">
        <v>0</v>
      </c>
      <c r="H407" s="170">
        <f>SUM(G407*27)</f>
        <v>0</v>
      </c>
      <c r="I407" s="22">
        <f t="shared" si="159"/>
        <v>0</v>
      </c>
      <c r="J407" s="22">
        <f t="shared" si="160"/>
        <v>0</v>
      </c>
      <c r="K407" s="22">
        <f t="shared" si="161"/>
        <v>0</v>
      </c>
      <c r="L407" s="22">
        <f t="shared" si="162"/>
        <v>0</v>
      </c>
      <c r="M407" s="22">
        <f t="shared" si="163"/>
        <v>0</v>
      </c>
      <c r="AZ407" s="23"/>
      <c r="BA407" s="23"/>
      <c r="BB407" s="23"/>
    </row>
    <row r="408" spans="1:54" ht="15" x14ac:dyDescent="0.2">
      <c r="A408" s="18"/>
      <c r="B408" s="210"/>
      <c r="C408" s="175" t="s">
        <v>64</v>
      </c>
      <c r="D408" s="25" t="s">
        <v>199</v>
      </c>
      <c r="E408" s="168"/>
      <c r="F408" s="168"/>
      <c r="G408" s="29"/>
      <c r="H408" s="170">
        <v>50.18</v>
      </c>
      <c r="I408" s="22">
        <f t="shared" si="159"/>
        <v>48.373519999999999</v>
      </c>
      <c r="J408" s="22">
        <f t="shared" si="160"/>
        <v>46.96848</v>
      </c>
      <c r="K408" s="22">
        <f t="shared" si="161"/>
        <v>45.914699999999996</v>
      </c>
      <c r="L408" s="22">
        <f t="shared" si="162"/>
        <v>44.660200000000003</v>
      </c>
      <c r="M408" s="22">
        <f t="shared" si="163"/>
        <v>44.1584</v>
      </c>
      <c r="AZ408" s="23"/>
      <c r="BA408" s="23"/>
      <c r="BB408" s="23"/>
    </row>
    <row r="409" spans="1:54" ht="30" x14ac:dyDescent="0.2">
      <c r="A409" s="18"/>
      <c r="B409" s="210"/>
      <c r="C409" s="175" t="s">
        <v>74</v>
      </c>
      <c r="D409" s="25" t="s">
        <v>200</v>
      </c>
      <c r="E409" s="168"/>
      <c r="F409" s="168"/>
      <c r="G409" s="29"/>
      <c r="H409" s="170">
        <v>49.13</v>
      </c>
      <c r="I409" s="22">
        <f t="shared" ref="I409" si="164">SUM(H409-0.036*H409)</f>
        <v>47.361319999999999</v>
      </c>
      <c r="J409" s="22">
        <f t="shared" ref="J409" si="165">SUM(H409-0.064*H409)</f>
        <v>45.985680000000002</v>
      </c>
      <c r="K409" s="22">
        <f t="shared" ref="K409" si="166">SUM(H409-0.085*H409)</f>
        <v>44.953949999999999</v>
      </c>
      <c r="L409" s="22">
        <f t="shared" ref="L409" si="167">SUM(H409-0.11*H409)</f>
        <v>43.725700000000003</v>
      </c>
      <c r="M409" s="22">
        <f t="shared" ref="M409" si="168">SUM(H409-0.12*H409)</f>
        <v>43.234400000000001</v>
      </c>
      <c r="AZ409" s="23"/>
      <c r="BA409" s="23"/>
      <c r="BB409" s="23"/>
    </row>
    <row r="410" spans="1:54" ht="30" x14ac:dyDescent="0.2">
      <c r="A410" s="18"/>
      <c r="B410" s="210"/>
      <c r="C410" s="175">
        <v>1601</v>
      </c>
      <c r="D410" s="25" t="s">
        <v>201</v>
      </c>
      <c r="E410" s="168"/>
      <c r="F410" s="168"/>
      <c r="G410" s="29"/>
      <c r="H410" s="170">
        <v>0</v>
      </c>
      <c r="I410" s="22">
        <f t="shared" ref="I410:I437" si="169">SUM(H410-0.036*H410)</f>
        <v>0</v>
      </c>
      <c r="J410" s="22">
        <f t="shared" ref="J410:J437" si="170">SUM(H410-0.064*H410)</f>
        <v>0</v>
      </c>
      <c r="K410" s="22">
        <f t="shared" ref="K410:K437" si="171">SUM(H410-0.085*H410)</f>
        <v>0</v>
      </c>
      <c r="L410" s="22">
        <f t="shared" ref="L410:L437" si="172">SUM(H410-0.11*H410)</f>
        <v>0</v>
      </c>
      <c r="M410" s="22">
        <f t="shared" ref="M410:M437" si="173">SUM(H410-0.12*H410)</f>
        <v>0</v>
      </c>
      <c r="AZ410" s="23"/>
      <c r="BA410" s="23"/>
      <c r="BB410" s="23"/>
    </row>
    <row r="411" spans="1:54" ht="15" x14ac:dyDescent="0.2">
      <c r="A411" s="18"/>
      <c r="B411" s="210"/>
      <c r="C411" s="175" t="s">
        <v>72</v>
      </c>
      <c r="D411" s="25" t="s">
        <v>199</v>
      </c>
      <c r="E411" s="168"/>
      <c r="F411" s="168"/>
      <c r="G411" s="29">
        <v>1.04</v>
      </c>
      <c r="H411" s="170">
        <f>SUM(G411*$M$2)</f>
        <v>43.68</v>
      </c>
      <c r="I411" s="22">
        <f t="shared" si="169"/>
        <v>42.107520000000001</v>
      </c>
      <c r="J411" s="22">
        <f t="shared" si="170"/>
        <v>40.884479999999996</v>
      </c>
      <c r="K411" s="22">
        <f t="shared" si="171"/>
        <v>39.967199999999998</v>
      </c>
      <c r="L411" s="22">
        <f t="shared" si="172"/>
        <v>38.8752</v>
      </c>
      <c r="M411" s="22">
        <f t="shared" si="173"/>
        <v>38.438400000000001</v>
      </c>
      <c r="AZ411" s="23"/>
      <c r="BA411" s="23"/>
      <c r="BB411" s="23"/>
    </row>
    <row r="412" spans="1:54" ht="22.5" x14ac:dyDescent="0.2">
      <c r="A412" s="18"/>
      <c r="B412" s="210"/>
      <c r="C412" s="175" t="s">
        <v>73</v>
      </c>
      <c r="D412" s="25" t="s">
        <v>202</v>
      </c>
      <c r="E412" s="168" t="s">
        <v>408</v>
      </c>
      <c r="F412" s="168"/>
      <c r="G412" s="29"/>
      <c r="H412" s="170"/>
      <c r="I412" s="22">
        <f t="shared" si="169"/>
        <v>0</v>
      </c>
      <c r="J412" s="22">
        <f t="shared" si="170"/>
        <v>0</v>
      </c>
      <c r="K412" s="22">
        <f t="shared" si="171"/>
        <v>0</v>
      </c>
      <c r="L412" s="22">
        <f t="shared" si="172"/>
        <v>0</v>
      </c>
      <c r="M412" s="22">
        <f t="shared" si="173"/>
        <v>0</v>
      </c>
      <c r="AZ412" s="23"/>
      <c r="BA412" s="23"/>
      <c r="BB412" s="23"/>
    </row>
    <row r="413" spans="1:54" ht="33.75" x14ac:dyDescent="0.2">
      <c r="A413" s="18"/>
      <c r="B413" s="210"/>
      <c r="C413" s="27">
        <v>451</v>
      </c>
      <c r="D413" s="25" t="s">
        <v>203</v>
      </c>
      <c r="E413" s="168" t="s">
        <v>445</v>
      </c>
      <c r="F413" s="80" t="s">
        <v>28</v>
      </c>
      <c r="G413" s="29"/>
      <c r="H413" s="170">
        <v>0</v>
      </c>
      <c r="I413" s="22">
        <f t="shared" si="169"/>
        <v>0</v>
      </c>
      <c r="J413" s="22">
        <f t="shared" si="170"/>
        <v>0</v>
      </c>
      <c r="K413" s="22">
        <f t="shared" si="171"/>
        <v>0</v>
      </c>
      <c r="L413" s="22">
        <f t="shared" si="172"/>
        <v>0</v>
      </c>
      <c r="M413" s="22">
        <f t="shared" si="173"/>
        <v>0</v>
      </c>
      <c r="AZ413" s="23"/>
      <c r="BA413" s="23"/>
      <c r="BB413" s="23"/>
    </row>
    <row r="414" spans="1:54" ht="15" x14ac:dyDescent="0.2">
      <c r="A414" s="18"/>
      <c r="B414" s="210"/>
      <c r="C414" s="27">
        <v>452</v>
      </c>
      <c r="D414" s="25" t="s">
        <v>203</v>
      </c>
      <c r="E414" s="168"/>
      <c r="F414" s="80"/>
      <c r="G414" s="29">
        <v>0</v>
      </c>
      <c r="H414" s="170">
        <v>69.36</v>
      </c>
      <c r="I414" s="22">
        <f t="shared" si="169"/>
        <v>66.863039999999998</v>
      </c>
      <c r="J414" s="22">
        <f t="shared" si="170"/>
        <v>64.920959999999994</v>
      </c>
      <c r="K414" s="22">
        <f t="shared" si="171"/>
        <v>63.464399999999998</v>
      </c>
      <c r="L414" s="22">
        <f t="shared" si="172"/>
        <v>61.730400000000003</v>
      </c>
      <c r="M414" s="22">
        <f t="shared" si="173"/>
        <v>61.036799999999999</v>
      </c>
      <c r="AZ414" s="23"/>
      <c r="BA414" s="23"/>
      <c r="BB414" s="23"/>
    </row>
    <row r="415" spans="1:54" ht="30" x14ac:dyDescent="0.2">
      <c r="A415" s="18"/>
      <c r="B415" s="210"/>
      <c r="C415" s="27">
        <v>453</v>
      </c>
      <c r="D415" s="25" t="s">
        <v>204</v>
      </c>
      <c r="E415" s="168"/>
      <c r="F415" s="80"/>
      <c r="G415" s="29"/>
      <c r="H415" s="170">
        <v>0</v>
      </c>
      <c r="I415" s="22">
        <f t="shared" si="169"/>
        <v>0</v>
      </c>
      <c r="J415" s="22">
        <f t="shared" si="170"/>
        <v>0</v>
      </c>
      <c r="K415" s="22">
        <f t="shared" si="171"/>
        <v>0</v>
      </c>
      <c r="L415" s="22">
        <f t="shared" si="172"/>
        <v>0</v>
      </c>
      <c r="M415" s="22">
        <f t="shared" si="173"/>
        <v>0</v>
      </c>
      <c r="AZ415" s="23" t="e">
        <f>SUM(1000/#REF!)</f>
        <v>#REF!</v>
      </c>
      <c r="BA415" s="23" t="e">
        <f>SUM(3000/#REF!)</f>
        <v>#REF!</v>
      </c>
      <c r="BB415" s="23" t="e">
        <f>SUM(10000/#REF!)</f>
        <v>#REF!</v>
      </c>
    </row>
    <row r="416" spans="1:54" ht="30" x14ac:dyDescent="0.2">
      <c r="A416" s="18"/>
      <c r="B416" s="210"/>
      <c r="C416" s="27">
        <v>454</v>
      </c>
      <c r="D416" s="25" t="s">
        <v>205</v>
      </c>
      <c r="E416" s="168"/>
      <c r="F416" s="80"/>
      <c r="G416" s="29"/>
      <c r="H416" s="170">
        <v>69.2</v>
      </c>
      <c r="I416" s="22">
        <f t="shared" ref="I416:I417" si="174">SUM(H416-0.036*H416)</f>
        <v>66.708799999999997</v>
      </c>
      <c r="J416" s="22">
        <f t="shared" ref="J416:J417" si="175">SUM(H416-0.064*H416)</f>
        <v>64.771200000000007</v>
      </c>
      <c r="K416" s="22">
        <f t="shared" ref="K416:K417" si="176">SUM(H416-0.085*H416)</f>
        <v>63.318000000000005</v>
      </c>
      <c r="L416" s="22">
        <f t="shared" ref="L416:L417" si="177">SUM(H416-0.11*H416)</f>
        <v>61.588000000000001</v>
      </c>
      <c r="M416" s="22">
        <f t="shared" ref="M416:M417" si="178">SUM(H416-0.12*H416)</f>
        <v>60.896000000000001</v>
      </c>
      <c r="AZ416" s="23"/>
      <c r="BA416" s="23"/>
      <c r="BB416" s="23"/>
    </row>
    <row r="417" spans="1:54" ht="30" x14ac:dyDescent="0.2">
      <c r="A417" s="18"/>
      <c r="B417" s="210"/>
      <c r="C417" s="84">
        <v>300455</v>
      </c>
      <c r="D417" s="25" t="s">
        <v>483</v>
      </c>
      <c r="E417" s="178"/>
      <c r="F417" s="80"/>
      <c r="G417" s="29"/>
      <c r="H417" s="170">
        <v>81.5</v>
      </c>
      <c r="I417" s="22">
        <f t="shared" si="174"/>
        <v>78.566000000000003</v>
      </c>
      <c r="J417" s="22">
        <f t="shared" si="175"/>
        <v>76.284000000000006</v>
      </c>
      <c r="K417" s="22">
        <f t="shared" si="176"/>
        <v>74.572500000000005</v>
      </c>
      <c r="L417" s="22">
        <f t="shared" si="177"/>
        <v>72.534999999999997</v>
      </c>
      <c r="M417" s="22">
        <f t="shared" si="178"/>
        <v>71.72</v>
      </c>
      <c r="AZ417" s="23" t="e">
        <f>SUM(1000/#REF!)</f>
        <v>#REF!</v>
      </c>
      <c r="BA417" s="23" t="e">
        <f>SUM(3000/#REF!)</f>
        <v>#REF!</v>
      </c>
      <c r="BB417" s="23" t="e">
        <f>SUM(10000/#REF!)</f>
        <v>#REF!</v>
      </c>
    </row>
    <row r="418" spans="1:54" ht="33.75" x14ac:dyDescent="0.2">
      <c r="A418" s="18"/>
      <c r="B418" s="210" t="s">
        <v>195</v>
      </c>
      <c r="C418" s="27">
        <v>45</v>
      </c>
      <c r="D418" s="25" t="s">
        <v>203</v>
      </c>
      <c r="E418" s="168" t="s">
        <v>445</v>
      </c>
      <c r="F418" s="80" t="s">
        <v>28</v>
      </c>
      <c r="G418" s="29"/>
      <c r="H418" s="170">
        <v>0</v>
      </c>
      <c r="I418" s="22">
        <f t="shared" si="169"/>
        <v>0</v>
      </c>
      <c r="J418" s="22">
        <f t="shared" si="170"/>
        <v>0</v>
      </c>
      <c r="K418" s="22">
        <f t="shared" si="171"/>
        <v>0</v>
      </c>
      <c r="L418" s="22">
        <f t="shared" si="172"/>
        <v>0</v>
      </c>
      <c r="M418" s="22">
        <f t="shared" si="173"/>
        <v>0</v>
      </c>
      <c r="AZ418" s="23"/>
      <c r="BA418" s="23"/>
      <c r="BB418" s="23"/>
    </row>
    <row r="419" spans="1:54" ht="30" x14ac:dyDescent="0.2">
      <c r="A419" s="18"/>
      <c r="B419" s="210"/>
      <c r="C419" s="27">
        <v>23</v>
      </c>
      <c r="D419" s="25" t="s">
        <v>196</v>
      </c>
      <c r="E419" s="168" t="s">
        <v>408</v>
      </c>
      <c r="F419" s="168" t="s">
        <v>9</v>
      </c>
      <c r="G419" s="29"/>
      <c r="H419" s="170">
        <v>41.3</v>
      </c>
      <c r="I419" s="22">
        <f t="shared" si="169"/>
        <v>39.813199999999995</v>
      </c>
      <c r="J419" s="22">
        <f t="shared" si="170"/>
        <v>38.656799999999997</v>
      </c>
      <c r="K419" s="22">
        <f t="shared" si="171"/>
        <v>37.789499999999997</v>
      </c>
      <c r="L419" s="22">
        <f t="shared" si="172"/>
        <v>36.756999999999998</v>
      </c>
      <c r="M419" s="22">
        <f t="shared" si="173"/>
        <v>36.343999999999994</v>
      </c>
      <c r="AZ419" s="23"/>
      <c r="BA419" s="23"/>
      <c r="BB419" s="23"/>
    </row>
    <row r="420" spans="1:54" ht="30" x14ac:dyDescent="0.2">
      <c r="A420" s="18"/>
      <c r="B420" s="210"/>
      <c r="C420" s="27">
        <v>2332</v>
      </c>
      <c r="D420" s="25" t="s">
        <v>196</v>
      </c>
      <c r="E420" s="168"/>
      <c r="F420" s="168"/>
      <c r="G420" s="29">
        <v>0</v>
      </c>
      <c r="H420" s="170">
        <f>SUM(G420*27)</f>
        <v>0</v>
      </c>
      <c r="I420" s="22">
        <f t="shared" si="169"/>
        <v>0</v>
      </c>
      <c r="J420" s="22">
        <f t="shared" si="170"/>
        <v>0</v>
      </c>
      <c r="K420" s="22">
        <f t="shared" si="171"/>
        <v>0</v>
      </c>
      <c r="L420" s="22">
        <f t="shared" si="172"/>
        <v>0</v>
      </c>
      <c r="M420" s="22">
        <f t="shared" si="173"/>
        <v>0</v>
      </c>
      <c r="AZ420" s="23" t="e">
        <f>SUM(1000/#REF!)</f>
        <v>#REF!</v>
      </c>
      <c r="BA420" s="23" t="e">
        <f>SUM(3000/#REF!)</f>
        <v>#REF!</v>
      </c>
      <c r="BB420" s="23" t="e">
        <f>SUM(10000/#REF!)</f>
        <v>#REF!</v>
      </c>
    </row>
    <row r="421" spans="1:54" ht="15" x14ac:dyDescent="0.2">
      <c r="A421" s="18"/>
      <c r="B421" s="210"/>
      <c r="C421" s="27">
        <v>2331</v>
      </c>
      <c r="D421" s="25" t="s">
        <v>89</v>
      </c>
      <c r="E421" s="168"/>
      <c r="F421" s="168"/>
      <c r="G421" s="29"/>
      <c r="H421" s="170">
        <v>58.43</v>
      </c>
      <c r="I421" s="22">
        <f t="shared" si="169"/>
        <v>56.326520000000002</v>
      </c>
      <c r="J421" s="22">
        <f t="shared" si="170"/>
        <v>54.690480000000001</v>
      </c>
      <c r="K421" s="22">
        <f t="shared" si="171"/>
        <v>53.463450000000002</v>
      </c>
      <c r="L421" s="22">
        <f t="shared" si="172"/>
        <v>52.002699999999997</v>
      </c>
      <c r="M421" s="22">
        <f t="shared" si="173"/>
        <v>51.418399999999998</v>
      </c>
      <c r="AZ421" s="23" t="e">
        <f>SUM(1000/#REF!)</f>
        <v>#REF!</v>
      </c>
      <c r="BA421" s="23" t="e">
        <f>SUM(3000/#REF!)</f>
        <v>#REF!</v>
      </c>
      <c r="BB421" s="23" t="e">
        <f>SUM(10000/#REF!)</f>
        <v>#REF!</v>
      </c>
    </row>
    <row r="422" spans="1:54" ht="30" x14ac:dyDescent="0.2">
      <c r="A422" s="18"/>
      <c r="B422" s="210"/>
      <c r="C422" s="27">
        <v>2333</v>
      </c>
      <c r="D422" s="25" t="s">
        <v>196</v>
      </c>
      <c r="E422" s="168"/>
      <c r="F422" s="168"/>
      <c r="G422" s="29"/>
      <c r="H422" s="170">
        <v>61.2</v>
      </c>
      <c r="I422" s="22">
        <f t="shared" si="169"/>
        <v>58.9968</v>
      </c>
      <c r="J422" s="22">
        <f t="shared" si="170"/>
        <v>57.283200000000001</v>
      </c>
      <c r="K422" s="22">
        <f t="shared" si="171"/>
        <v>55.998000000000005</v>
      </c>
      <c r="L422" s="22">
        <f t="shared" si="172"/>
        <v>54.468000000000004</v>
      </c>
      <c r="M422" s="22">
        <f t="shared" si="173"/>
        <v>53.856000000000002</v>
      </c>
      <c r="AZ422" s="23"/>
      <c r="BA422" s="23"/>
      <c r="BB422" s="23"/>
    </row>
    <row r="423" spans="1:54" ht="30" x14ac:dyDescent="0.2">
      <c r="A423" s="18"/>
      <c r="B423" s="210"/>
      <c r="C423" s="27">
        <v>39</v>
      </c>
      <c r="D423" s="79" t="s">
        <v>197</v>
      </c>
      <c r="E423" s="168"/>
      <c r="F423" s="168"/>
      <c r="G423" s="29">
        <v>0</v>
      </c>
      <c r="H423" s="170">
        <v>0</v>
      </c>
      <c r="I423" s="22">
        <f t="shared" si="169"/>
        <v>0</v>
      </c>
      <c r="J423" s="22">
        <f t="shared" si="170"/>
        <v>0</v>
      </c>
      <c r="K423" s="22">
        <f t="shared" si="171"/>
        <v>0</v>
      </c>
      <c r="L423" s="22">
        <f t="shared" si="172"/>
        <v>0</v>
      </c>
      <c r="M423" s="22">
        <f t="shared" si="173"/>
        <v>0</v>
      </c>
      <c r="AZ423" s="23" t="e">
        <f>SUM(1000/#REF!)</f>
        <v>#REF!</v>
      </c>
      <c r="BA423" s="23" t="e">
        <f>SUM(3000/#REF!)</f>
        <v>#REF!</v>
      </c>
      <c r="BB423" s="23" t="e">
        <f>SUM(10000/#REF!)</f>
        <v>#REF!</v>
      </c>
    </row>
    <row r="424" spans="1:54" ht="30" x14ac:dyDescent="0.2">
      <c r="A424" s="18"/>
      <c r="B424" s="210"/>
      <c r="C424" s="27">
        <v>394</v>
      </c>
      <c r="D424" s="79" t="s">
        <v>198</v>
      </c>
      <c r="E424" s="168"/>
      <c r="F424" s="168"/>
      <c r="G424" s="29"/>
      <c r="H424" s="170">
        <v>0</v>
      </c>
      <c r="I424" s="22">
        <f t="shared" si="169"/>
        <v>0</v>
      </c>
      <c r="J424" s="22">
        <f t="shared" si="170"/>
        <v>0</v>
      </c>
      <c r="K424" s="22">
        <f t="shared" si="171"/>
        <v>0</v>
      </c>
      <c r="L424" s="22">
        <f t="shared" si="172"/>
        <v>0</v>
      </c>
      <c r="M424" s="22">
        <f t="shared" si="173"/>
        <v>0</v>
      </c>
      <c r="AZ424" s="23" t="e">
        <f>SUM(1000/#REF!)</f>
        <v>#REF!</v>
      </c>
      <c r="BA424" s="23" t="e">
        <f>SUM(3000/#REF!)</f>
        <v>#REF!</v>
      </c>
      <c r="BB424" s="23" t="e">
        <f>SUM(10000/#REF!)</f>
        <v>#REF!</v>
      </c>
    </row>
    <row r="425" spans="1:54" ht="15" x14ac:dyDescent="0.2">
      <c r="A425" s="18"/>
      <c r="B425" s="210"/>
      <c r="C425" s="27">
        <v>393</v>
      </c>
      <c r="D425" s="25" t="s">
        <v>90</v>
      </c>
      <c r="E425" s="168"/>
      <c r="F425" s="168"/>
      <c r="G425" s="29"/>
      <c r="H425" s="170">
        <v>59.13</v>
      </c>
      <c r="I425" s="22">
        <f t="shared" si="169"/>
        <v>57.00132</v>
      </c>
      <c r="J425" s="22">
        <f t="shared" si="170"/>
        <v>55.345680000000002</v>
      </c>
      <c r="K425" s="22">
        <f t="shared" si="171"/>
        <v>54.103950000000005</v>
      </c>
      <c r="L425" s="22">
        <f t="shared" si="172"/>
        <v>52.625700000000002</v>
      </c>
      <c r="M425" s="22">
        <f t="shared" si="173"/>
        <v>52.034400000000005</v>
      </c>
      <c r="AZ425" s="23" t="e">
        <f>SUM(1000/#REF!)</f>
        <v>#REF!</v>
      </c>
      <c r="BA425" s="23" t="e">
        <f>SUM(3000/#REF!)</f>
        <v>#REF!</v>
      </c>
      <c r="BB425" s="23" t="e">
        <f>SUM(10000/#REF!)</f>
        <v>#REF!</v>
      </c>
    </row>
    <row r="426" spans="1:54" ht="30" x14ac:dyDescent="0.2">
      <c r="A426" s="18"/>
      <c r="B426" s="210"/>
      <c r="C426" s="27">
        <v>392</v>
      </c>
      <c r="D426" s="79" t="s">
        <v>198</v>
      </c>
      <c r="E426" s="168"/>
      <c r="F426" s="168"/>
      <c r="G426" s="29">
        <v>0</v>
      </c>
      <c r="H426" s="170">
        <f>SUM(G426*27)</f>
        <v>0</v>
      </c>
      <c r="I426" s="22">
        <f t="shared" si="169"/>
        <v>0</v>
      </c>
      <c r="J426" s="22">
        <f t="shared" si="170"/>
        <v>0</v>
      </c>
      <c r="K426" s="22">
        <f t="shared" si="171"/>
        <v>0</v>
      </c>
      <c r="L426" s="22">
        <f t="shared" si="172"/>
        <v>0</v>
      </c>
      <c r="M426" s="22">
        <f t="shared" si="173"/>
        <v>0</v>
      </c>
      <c r="AZ426" s="23" t="e">
        <f>SUM(1000/#REF!)</f>
        <v>#REF!</v>
      </c>
      <c r="BA426" s="23" t="e">
        <f>SUM(3000/#REF!)</f>
        <v>#REF!</v>
      </c>
      <c r="BB426" s="23" t="e">
        <f>SUM(10000/#REF!)</f>
        <v>#REF!</v>
      </c>
    </row>
    <row r="427" spans="1:54" ht="30" x14ac:dyDescent="0.2">
      <c r="A427" s="18"/>
      <c r="B427" s="210" t="s">
        <v>142</v>
      </c>
      <c r="C427" s="27">
        <v>391</v>
      </c>
      <c r="D427" s="79" t="s">
        <v>198</v>
      </c>
      <c r="E427" s="168" t="s">
        <v>408</v>
      </c>
      <c r="F427" s="168" t="s">
        <v>28</v>
      </c>
      <c r="G427" s="29">
        <v>0</v>
      </c>
      <c r="H427" s="170">
        <v>0</v>
      </c>
      <c r="I427" s="22">
        <f t="shared" si="169"/>
        <v>0</v>
      </c>
      <c r="J427" s="22">
        <f t="shared" si="170"/>
        <v>0</v>
      </c>
      <c r="K427" s="22">
        <f t="shared" si="171"/>
        <v>0</v>
      </c>
      <c r="L427" s="22">
        <f t="shared" si="172"/>
        <v>0</v>
      </c>
      <c r="M427" s="22">
        <f t="shared" si="173"/>
        <v>0</v>
      </c>
      <c r="AZ427" s="23"/>
      <c r="BA427" s="23"/>
      <c r="BB427" s="23"/>
    </row>
    <row r="428" spans="1:54" ht="15" x14ac:dyDescent="0.2">
      <c r="A428" s="18"/>
      <c r="B428" s="210"/>
      <c r="C428" s="27">
        <v>28</v>
      </c>
      <c r="D428" s="25" t="s">
        <v>184</v>
      </c>
      <c r="E428" s="168" t="s">
        <v>439</v>
      </c>
      <c r="F428" s="168" t="s">
        <v>9</v>
      </c>
      <c r="G428" s="29">
        <v>0</v>
      </c>
      <c r="H428" s="170">
        <f>SUM(G428*$M$2)</f>
        <v>0</v>
      </c>
      <c r="I428" s="22">
        <f t="shared" si="169"/>
        <v>0</v>
      </c>
      <c r="J428" s="22">
        <f t="shared" si="170"/>
        <v>0</v>
      </c>
      <c r="K428" s="22">
        <f t="shared" si="171"/>
        <v>0</v>
      </c>
      <c r="L428" s="22">
        <f t="shared" si="172"/>
        <v>0</v>
      </c>
      <c r="M428" s="22">
        <f t="shared" si="173"/>
        <v>0</v>
      </c>
      <c r="AZ428" s="23"/>
      <c r="BA428" s="23"/>
      <c r="BB428" s="23"/>
    </row>
    <row r="429" spans="1:54" ht="15" x14ac:dyDescent="0.2">
      <c r="A429" s="18"/>
      <c r="B429" s="210"/>
      <c r="C429" s="27">
        <v>281</v>
      </c>
      <c r="D429" s="25" t="s">
        <v>184</v>
      </c>
      <c r="E429" s="168"/>
      <c r="F429" s="168"/>
      <c r="G429" s="29">
        <v>0</v>
      </c>
      <c r="H429" s="170"/>
      <c r="I429" s="22">
        <f t="shared" si="169"/>
        <v>0</v>
      </c>
      <c r="J429" s="22">
        <f t="shared" si="170"/>
        <v>0</v>
      </c>
      <c r="K429" s="22">
        <f t="shared" si="171"/>
        <v>0</v>
      </c>
      <c r="L429" s="22">
        <f t="shared" si="172"/>
        <v>0</v>
      </c>
      <c r="M429" s="22">
        <f t="shared" si="173"/>
        <v>0</v>
      </c>
      <c r="AZ429" s="23" t="e">
        <f>SUM(1000/#REF!)</f>
        <v>#REF!</v>
      </c>
      <c r="BA429" s="23" t="e">
        <f>SUM(3000/#REF!)</f>
        <v>#REF!</v>
      </c>
      <c r="BB429" s="23" t="e">
        <f>SUM(10000/#REF!)</f>
        <v>#REF!</v>
      </c>
    </row>
    <row r="430" spans="1:54" ht="15" x14ac:dyDescent="0.2">
      <c r="A430" s="18"/>
      <c r="B430" s="210"/>
      <c r="C430" s="125">
        <v>31001</v>
      </c>
      <c r="D430" s="25" t="s">
        <v>185</v>
      </c>
      <c r="E430" s="168"/>
      <c r="F430" s="168"/>
      <c r="G430" s="29"/>
      <c r="H430" s="170">
        <v>71.346000000000004</v>
      </c>
      <c r="I430" s="22">
        <f t="shared" si="169"/>
        <v>68.777544000000006</v>
      </c>
      <c r="J430" s="22">
        <f t="shared" si="170"/>
        <v>66.779856000000009</v>
      </c>
      <c r="K430" s="22">
        <f t="shared" si="171"/>
        <v>65.281590000000008</v>
      </c>
      <c r="L430" s="22">
        <f t="shared" si="172"/>
        <v>63.49794</v>
      </c>
      <c r="M430" s="22">
        <f t="shared" si="173"/>
        <v>62.784480000000002</v>
      </c>
      <c r="AZ430" s="23" t="e">
        <f>SUM(1000/#REF!)</f>
        <v>#REF!</v>
      </c>
      <c r="BA430" s="23" t="e">
        <f>SUM(3000/#REF!)</f>
        <v>#REF!</v>
      </c>
      <c r="BB430" s="23" t="e">
        <f>SUM(10000/#REF!)</f>
        <v>#REF!</v>
      </c>
    </row>
    <row r="431" spans="1:54" ht="15" x14ac:dyDescent="0.2">
      <c r="A431" s="18"/>
      <c r="B431" s="210"/>
      <c r="C431" s="125">
        <v>31002</v>
      </c>
      <c r="D431" s="25" t="s">
        <v>186</v>
      </c>
      <c r="E431" s="168"/>
      <c r="F431" s="168"/>
      <c r="G431" s="29"/>
      <c r="H431" s="170">
        <v>0</v>
      </c>
      <c r="I431" s="22">
        <f t="shared" si="169"/>
        <v>0</v>
      </c>
      <c r="J431" s="22">
        <f t="shared" si="170"/>
        <v>0</v>
      </c>
      <c r="K431" s="22">
        <f t="shared" si="171"/>
        <v>0</v>
      </c>
      <c r="L431" s="22">
        <f t="shared" si="172"/>
        <v>0</v>
      </c>
      <c r="M431" s="22">
        <f t="shared" si="173"/>
        <v>0</v>
      </c>
      <c r="AZ431" s="23"/>
      <c r="BA431" s="23"/>
      <c r="BB431" s="23"/>
    </row>
    <row r="432" spans="1:54" ht="15" x14ac:dyDescent="0.2">
      <c r="A432" s="18"/>
      <c r="B432" s="210"/>
      <c r="C432" s="125">
        <v>31003</v>
      </c>
      <c r="D432" s="25" t="s">
        <v>187</v>
      </c>
      <c r="E432" s="168"/>
      <c r="F432" s="168"/>
      <c r="G432" s="29"/>
      <c r="H432" s="170">
        <v>82.45</v>
      </c>
      <c r="I432" s="22">
        <f t="shared" si="169"/>
        <v>79.481800000000007</v>
      </c>
      <c r="J432" s="22">
        <f t="shared" si="170"/>
        <v>77.173200000000008</v>
      </c>
      <c r="K432" s="22">
        <f t="shared" si="171"/>
        <v>75.441749999999999</v>
      </c>
      <c r="L432" s="22">
        <f t="shared" si="172"/>
        <v>73.380499999999998</v>
      </c>
      <c r="M432" s="22">
        <f t="shared" si="173"/>
        <v>72.555999999999997</v>
      </c>
      <c r="AZ432" s="23"/>
      <c r="BA432" s="23"/>
      <c r="BB432" s="23"/>
    </row>
    <row r="433" spans="1:54" ht="30" x14ac:dyDescent="0.2">
      <c r="A433" s="18"/>
      <c r="B433" s="210"/>
      <c r="C433" s="27">
        <v>651</v>
      </c>
      <c r="D433" s="25" t="s">
        <v>194</v>
      </c>
      <c r="E433" s="168"/>
      <c r="F433" s="80"/>
      <c r="G433" s="29"/>
      <c r="H433" s="170"/>
      <c r="I433" s="22">
        <f t="shared" si="169"/>
        <v>0</v>
      </c>
      <c r="J433" s="22">
        <f t="shared" si="170"/>
        <v>0</v>
      </c>
      <c r="K433" s="22">
        <f t="shared" si="171"/>
        <v>0</v>
      </c>
      <c r="L433" s="22">
        <f t="shared" si="172"/>
        <v>0</v>
      </c>
      <c r="M433" s="22">
        <f t="shared" si="173"/>
        <v>0</v>
      </c>
      <c r="AZ433" s="23"/>
      <c r="BA433" s="23"/>
      <c r="BB433" s="23"/>
    </row>
    <row r="434" spans="1:54" ht="30" x14ac:dyDescent="0.2">
      <c r="A434" s="18"/>
      <c r="B434" s="210"/>
      <c r="C434" s="27">
        <v>652</v>
      </c>
      <c r="D434" s="25" t="s">
        <v>193</v>
      </c>
      <c r="E434" s="168"/>
      <c r="F434" s="80"/>
      <c r="G434" s="29">
        <v>1.88</v>
      </c>
      <c r="H434" s="170">
        <f>SUM(G434*$M$2)</f>
        <v>78.959999999999994</v>
      </c>
      <c r="I434" s="22">
        <f t="shared" si="169"/>
        <v>76.117439999999988</v>
      </c>
      <c r="J434" s="22">
        <f t="shared" si="170"/>
        <v>73.906559999999999</v>
      </c>
      <c r="K434" s="22">
        <f t="shared" si="171"/>
        <v>72.24839999999999</v>
      </c>
      <c r="L434" s="22">
        <f t="shared" si="172"/>
        <v>70.2744</v>
      </c>
      <c r="M434" s="22">
        <f t="shared" si="173"/>
        <v>69.484799999999993</v>
      </c>
      <c r="AZ434" s="23"/>
      <c r="BA434" s="23"/>
      <c r="BB434" s="23"/>
    </row>
    <row r="435" spans="1:54" ht="30" x14ac:dyDescent="0.2">
      <c r="A435" s="18"/>
      <c r="B435" s="210"/>
      <c r="C435" s="27">
        <v>137</v>
      </c>
      <c r="D435" s="25" t="s">
        <v>188</v>
      </c>
      <c r="E435" s="168"/>
      <c r="F435" s="138"/>
      <c r="G435" s="29"/>
      <c r="H435" s="170">
        <v>110.62</v>
      </c>
      <c r="I435" s="22">
        <f t="shared" si="169"/>
        <v>106.63768</v>
      </c>
      <c r="J435" s="22">
        <f t="shared" si="170"/>
        <v>103.54032000000001</v>
      </c>
      <c r="K435" s="22">
        <f t="shared" si="171"/>
        <v>101.21730000000001</v>
      </c>
      <c r="L435" s="22">
        <f t="shared" si="172"/>
        <v>98.451800000000006</v>
      </c>
      <c r="M435" s="22">
        <f t="shared" si="173"/>
        <v>97.345600000000005</v>
      </c>
      <c r="AZ435" s="23" t="e">
        <f>SUM(1000/#REF!)</f>
        <v>#REF!</v>
      </c>
      <c r="BA435" s="23" t="e">
        <f>SUM(3000/#REF!)</f>
        <v>#REF!</v>
      </c>
      <c r="BB435" s="23" t="e">
        <f>SUM(10000/#REF!)</f>
        <v>#REF!</v>
      </c>
    </row>
    <row r="436" spans="1:54" ht="30" x14ac:dyDescent="0.2">
      <c r="A436" s="18"/>
      <c r="B436" s="210"/>
      <c r="C436" s="27">
        <v>136</v>
      </c>
      <c r="D436" s="25" t="s">
        <v>189</v>
      </c>
      <c r="E436" s="168"/>
      <c r="F436" s="168" t="s">
        <v>28</v>
      </c>
      <c r="G436" s="29"/>
      <c r="H436" s="170"/>
      <c r="I436" s="22">
        <f t="shared" si="169"/>
        <v>0</v>
      </c>
      <c r="J436" s="22">
        <f t="shared" si="170"/>
        <v>0</v>
      </c>
      <c r="K436" s="22">
        <f t="shared" si="171"/>
        <v>0</v>
      </c>
      <c r="L436" s="22">
        <f t="shared" si="172"/>
        <v>0</v>
      </c>
      <c r="M436" s="22">
        <f t="shared" si="173"/>
        <v>0</v>
      </c>
      <c r="AZ436" s="23" t="e">
        <f>SUM(1000/#REF!)</f>
        <v>#REF!</v>
      </c>
      <c r="BA436" s="23" t="e">
        <f>SUM(3000/#REF!)</f>
        <v>#REF!</v>
      </c>
      <c r="BB436" s="23" t="e">
        <f>SUM(10000/#REF!)</f>
        <v>#REF!</v>
      </c>
    </row>
    <row r="437" spans="1:54" ht="30" x14ac:dyDescent="0.2">
      <c r="A437" s="18"/>
      <c r="B437" s="210"/>
      <c r="C437" s="27">
        <v>156</v>
      </c>
      <c r="D437" s="41" t="s">
        <v>177</v>
      </c>
      <c r="E437" s="168"/>
      <c r="F437" s="80" t="s">
        <v>28</v>
      </c>
      <c r="G437" s="29">
        <v>3.4</v>
      </c>
      <c r="H437" s="170">
        <f>SUM(G437*$M$2)</f>
        <v>142.79999999999998</v>
      </c>
      <c r="I437" s="22">
        <f t="shared" si="169"/>
        <v>137.6592</v>
      </c>
      <c r="J437" s="22">
        <f t="shared" si="170"/>
        <v>133.66079999999999</v>
      </c>
      <c r="K437" s="22">
        <f t="shared" si="171"/>
        <v>130.66199999999998</v>
      </c>
      <c r="L437" s="22">
        <f t="shared" si="172"/>
        <v>127.09199999999998</v>
      </c>
      <c r="M437" s="22">
        <f t="shared" si="173"/>
        <v>125.66399999999999</v>
      </c>
      <c r="AZ437" s="23" t="e">
        <f>SUM(1000/#REF!)</f>
        <v>#REF!</v>
      </c>
      <c r="BA437" s="23" t="e">
        <f>SUM(3000/#REF!)</f>
        <v>#REF!</v>
      </c>
      <c r="BB437" s="23" t="e">
        <f>SUM(10000/#REF!)</f>
        <v>#REF!</v>
      </c>
    </row>
    <row r="438" spans="1:54" ht="30" x14ac:dyDescent="0.2">
      <c r="A438" s="18"/>
      <c r="B438" s="210"/>
      <c r="C438" s="27">
        <v>159</v>
      </c>
      <c r="D438" s="41" t="s">
        <v>178</v>
      </c>
      <c r="E438" s="168"/>
      <c r="F438" s="80" t="s">
        <v>28</v>
      </c>
      <c r="G438" s="29">
        <v>2.73</v>
      </c>
      <c r="H438" s="170">
        <f>SUM(G438*$M$2)</f>
        <v>114.66</v>
      </c>
      <c r="I438" s="22">
        <f t="shared" ref="I438:I471" si="179">SUM(H438-0.036*H438)</f>
        <v>110.53224</v>
      </c>
      <c r="J438" s="22">
        <f t="shared" ref="J438:J471" si="180">SUM(H438-0.064*H438)</f>
        <v>107.32176</v>
      </c>
      <c r="K438" s="22">
        <f t="shared" ref="K438:K471" si="181">SUM(H438-0.085*H438)</f>
        <v>104.9139</v>
      </c>
      <c r="L438" s="22">
        <f t="shared" ref="L438:L471" si="182">SUM(H438-0.11*H438)</f>
        <v>102.0474</v>
      </c>
      <c r="M438" s="22">
        <f t="shared" ref="M438:M471" si="183">SUM(H438-0.12*H438)</f>
        <v>100.9008</v>
      </c>
      <c r="AZ438" s="23" t="e">
        <f>SUM(1000/#REF!)</f>
        <v>#REF!</v>
      </c>
      <c r="BA438" s="23" t="e">
        <f>SUM(3000/#REF!)</f>
        <v>#REF!</v>
      </c>
      <c r="BB438" s="23" t="e">
        <f>SUM(10000/#REF!)</f>
        <v>#REF!</v>
      </c>
    </row>
    <row r="439" spans="1:54" ht="15" x14ac:dyDescent="0.2">
      <c r="A439" s="18"/>
      <c r="B439" s="210"/>
      <c r="C439" s="27">
        <v>1591</v>
      </c>
      <c r="D439" s="41" t="s">
        <v>179</v>
      </c>
      <c r="E439" s="168"/>
      <c r="F439" s="80"/>
      <c r="G439" s="29">
        <v>0</v>
      </c>
      <c r="H439" s="170">
        <f>SUM(G439*$M$2)</f>
        <v>0</v>
      </c>
      <c r="I439" s="22">
        <f t="shared" si="179"/>
        <v>0</v>
      </c>
      <c r="J439" s="22">
        <f t="shared" si="180"/>
        <v>0</v>
      </c>
      <c r="K439" s="22">
        <f t="shared" si="181"/>
        <v>0</v>
      </c>
      <c r="L439" s="22">
        <f t="shared" si="182"/>
        <v>0</v>
      </c>
      <c r="M439" s="22">
        <f t="shared" si="183"/>
        <v>0</v>
      </c>
      <c r="AZ439" s="23" t="e">
        <f>SUM(1000/#REF!)</f>
        <v>#REF!</v>
      </c>
      <c r="BA439" s="23" t="e">
        <f>SUM(3000/#REF!)</f>
        <v>#REF!</v>
      </c>
      <c r="BB439" s="23" t="e">
        <f>SUM(10000/#REF!)</f>
        <v>#REF!</v>
      </c>
    </row>
    <row r="440" spans="1:54" ht="30" x14ac:dyDescent="0.2">
      <c r="A440" s="18"/>
      <c r="B440" s="210"/>
      <c r="C440" s="84">
        <v>150210</v>
      </c>
      <c r="D440" s="41" t="s">
        <v>304</v>
      </c>
      <c r="E440" s="168"/>
      <c r="F440" s="80"/>
      <c r="G440" s="29"/>
      <c r="H440" s="170">
        <v>96.01</v>
      </c>
      <c r="I440" s="22">
        <f t="shared" si="179"/>
        <v>92.553640000000001</v>
      </c>
      <c r="J440" s="22">
        <f t="shared" si="180"/>
        <v>89.86536000000001</v>
      </c>
      <c r="K440" s="22">
        <f t="shared" si="181"/>
        <v>87.849150000000009</v>
      </c>
      <c r="L440" s="22">
        <f t="shared" si="182"/>
        <v>85.448900000000009</v>
      </c>
      <c r="M440" s="22">
        <f t="shared" si="183"/>
        <v>84.488799999999998</v>
      </c>
      <c r="AZ440" s="23"/>
      <c r="BA440" s="23"/>
      <c r="BB440" s="23"/>
    </row>
    <row r="441" spans="1:54" ht="30" x14ac:dyDescent="0.2">
      <c r="A441" s="18"/>
      <c r="B441" s="210"/>
      <c r="C441" s="27">
        <v>15028</v>
      </c>
      <c r="D441" s="41" t="s">
        <v>305</v>
      </c>
      <c r="E441" s="168"/>
      <c r="F441" s="80"/>
      <c r="G441" s="29"/>
      <c r="H441" s="170">
        <v>78.84</v>
      </c>
      <c r="I441" s="22">
        <f t="shared" si="179"/>
        <v>76.001760000000004</v>
      </c>
      <c r="J441" s="22">
        <f t="shared" si="180"/>
        <v>73.794240000000002</v>
      </c>
      <c r="K441" s="22">
        <f t="shared" si="181"/>
        <v>72.138599999999997</v>
      </c>
      <c r="L441" s="22">
        <f t="shared" si="182"/>
        <v>70.167600000000007</v>
      </c>
      <c r="M441" s="22">
        <f t="shared" si="183"/>
        <v>69.379199999999997</v>
      </c>
      <c r="AZ441" s="23"/>
      <c r="BA441" s="23"/>
      <c r="BB441" s="23"/>
    </row>
    <row r="442" spans="1:54" ht="30" x14ac:dyDescent="0.2">
      <c r="A442" s="18"/>
      <c r="B442" s="210"/>
      <c r="C442" s="27">
        <v>1501</v>
      </c>
      <c r="D442" s="25" t="s">
        <v>180</v>
      </c>
      <c r="E442" s="168"/>
      <c r="F442" s="80"/>
      <c r="G442" s="29"/>
      <c r="H442" s="170">
        <v>110.08</v>
      </c>
      <c r="I442" s="22">
        <f t="shared" si="179"/>
        <v>106.11712</v>
      </c>
      <c r="J442" s="22">
        <f t="shared" si="180"/>
        <v>103.03488</v>
      </c>
      <c r="K442" s="22">
        <f t="shared" si="181"/>
        <v>100.72319999999999</v>
      </c>
      <c r="L442" s="22">
        <f t="shared" si="182"/>
        <v>97.971199999999996</v>
      </c>
      <c r="M442" s="22">
        <f t="shared" si="183"/>
        <v>96.870400000000004</v>
      </c>
      <c r="AZ442" s="23"/>
      <c r="BA442" s="23"/>
      <c r="BB442" s="23"/>
    </row>
    <row r="443" spans="1:54" ht="15" x14ac:dyDescent="0.2">
      <c r="A443" s="18"/>
      <c r="B443" s="210"/>
      <c r="C443" s="27">
        <v>150</v>
      </c>
      <c r="D443" s="81" t="s">
        <v>179</v>
      </c>
      <c r="E443" s="44"/>
      <c r="F443" s="82"/>
      <c r="G443" s="45">
        <v>0</v>
      </c>
      <c r="H443" s="170">
        <f>SUM(G443*$M$2)</f>
        <v>0</v>
      </c>
      <c r="I443" s="22">
        <f t="shared" si="179"/>
        <v>0</v>
      </c>
      <c r="J443" s="22">
        <f t="shared" si="180"/>
        <v>0</v>
      </c>
      <c r="K443" s="22">
        <f t="shared" si="181"/>
        <v>0</v>
      </c>
      <c r="L443" s="22">
        <f t="shared" si="182"/>
        <v>0</v>
      </c>
      <c r="M443" s="22">
        <f t="shared" si="183"/>
        <v>0</v>
      </c>
      <c r="AZ443" s="23" t="e">
        <f>SUM(1000/#REF!)</f>
        <v>#REF!</v>
      </c>
      <c r="BA443" s="23" t="e">
        <f>SUM(3000/#REF!)</f>
        <v>#REF!</v>
      </c>
      <c r="BB443" s="23" t="e">
        <f>SUM(10000/#REF!)</f>
        <v>#REF!</v>
      </c>
    </row>
    <row r="444" spans="1:54" ht="30" x14ac:dyDescent="0.2">
      <c r="A444" s="18"/>
      <c r="B444" s="210" t="s">
        <v>152</v>
      </c>
      <c r="C444" s="27">
        <v>152</v>
      </c>
      <c r="D444" s="41" t="s">
        <v>181</v>
      </c>
      <c r="E444" s="168"/>
      <c r="F444" s="80" t="s">
        <v>28</v>
      </c>
      <c r="G444" s="29">
        <v>0</v>
      </c>
      <c r="H444" s="170">
        <f>SUM(G444*$M$2)</f>
        <v>0</v>
      </c>
      <c r="I444" s="22">
        <f t="shared" si="179"/>
        <v>0</v>
      </c>
      <c r="J444" s="22">
        <f t="shared" si="180"/>
        <v>0</v>
      </c>
      <c r="K444" s="22">
        <f t="shared" si="181"/>
        <v>0</v>
      </c>
      <c r="L444" s="22">
        <f t="shared" si="182"/>
        <v>0</v>
      </c>
      <c r="M444" s="22">
        <f t="shared" si="183"/>
        <v>0</v>
      </c>
      <c r="AZ444" s="23" t="e">
        <f>SUM(1000/#REF!)</f>
        <v>#REF!</v>
      </c>
      <c r="BA444" s="23" t="e">
        <f>SUM(3000/#REF!)</f>
        <v>#REF!</v>
      </c>
      <c r="BB444" s="23" t="e">
        <f>SUM(10000/#REF!)</f>
        <v>#REF!</v>
      </c>
    </row>
    <row r="445" spans="1:54" ht="15" x14ac:dyDescent="0.2">
      <c r="A445" s="18"/>
      <c r="B445" s="210"/>
      <c r="C445" s="27">
        <v>153</v>
      </c>
      <c r="D445" s="25" t="s">
        <v>153</v>
      </c>
      <c r="E445" s="168" t="s">
        <v>429</v>
      </c>
      <c r="F445" s="80" t="s">
        <v>28</v>
      </c>
      <c r="G445" s="29">
        <v>2.36</v>
      </c>
      <c r="H445" s="170">
        <f>SUM(G445*$M$2)</f>
        <v>99.11999999999999</v>
      </c>
      <c r="I445" s="22">
        <f t="shared" si="179"/>
        <v>95.55167999999999</v>
      </c>
      <c r="J445" s="22">
        <f t="shared" si="180"/>
        <v>92.776319999999998</v>
      </c>
      <c r="K445" s="22">
        <f t="shared" si="181"/>
        <v>90.694799999999987</v>
      </c>
      <c r="L445" s="22">
        <f t="shared" si="182"/>
        <v>88.216799999999992</v>
      </c>
      <c r="M445" s="22">
        <f t="shared" si="183"/>
        <v>87.225599999999986</v>
      </c>
      <c r="AZ445" s="23" t="e">
        <f>SUM(1000/#REF!)</f>
        <v>#REF!</v>
      </c>
      <c r="BA445" s="23" t="e">
        <f>SUM(3000/#REF!)</f>
        <v>#REF!</v>
      </c>
      <c r="BB445" s="23" t="e">
        <f>SUM(10000/#REF!)</f>
        <v>#REF!</v>
      </c>
    </row>
    <row r="446" spans="1:54" ht="15" x14ac:dyDescent="0.2">
      <c r="A446" s="18"/>
      <c r="B446" s="210"/>
      <c r="C446" s="27">
        <v>1531</v>
      </c>
      <c r="D446" s="25" t="s">
        <v>154</v>
      </c>
      <c r="E446" s="168"/>
      <c r="F446" s="80"/>
      <c r="G446" s="29">
        <v>0</v>
      </c>
      <c r="H446" s="170"/>
      <c r="I446" s="22">
        <f t="shared" si="179"/>
        <v>0</v>
      </c>
      <c r="J446" s="22">
        <f t="shared" si="180"/>
        <v>0</v>
      </c>
      <c r="K446" s="22">
        <f t="shared" si="181"/>
        <v>0</v>
      </c>
      <c r="L446" s="22">
        <f t="shared" si="182"/>
        <v>0</v>
      </c>
      <c r="M446" s="22">
        <f t="shared" si="183"/>
        <v>0</v>
      </c>
      <c r="AZ446" s="23" t="e">
        <f>SUM(1000/#REF!)</f>
        <v>#REF!</v>
      </c>
      <c r="BA446" s="23" t="e">
        <f>SUM(3000/#REF!)</f>
        <v>#REF!</v>
      </c>
      <c r="BB446" s="23" t="e">
        <f>SUM(10000/#REF!)</f>
        <v>#REF!</v>
      </c>
    </row>
    <row r="447" spans="1:54" ht="15" x14ac:dyDescent="0.2">
      <c r="A447" s="18"/>
      <c r="B447" s="210"/>
      <c r="C447" s="27">
        <v>1532</v>
      </c>
      <c r="D447" s="25" t="s">
        <v>151</v>
      </c>
      <c r="E447" s="168"/>
      <c r="F447" s="80"/>
      <c r="G447" s="29"/>
      <c r="H447" s="170">
        <v>164.83</v>
      </c>
      <c r="I447" s="22">
        <f t="shared" si="179"/>
        <v>158.89612000000002</v>
      </c>
      <c r="J447" s="22">
        <f t="shared" si="180"/>
        <v>154.28088000000002</v>
      </c>
      <c r="K447" s="22">
        <f t="shared" si="181"/>
        <v>150.81945000000002</v>
      </c>
      <c r="L447" s="22">
        <f t="shared" si="182"/>
        <v>146.6987</v>
      </c>
      <c r="M447" s="22">
        <f t="shared" si="183"/>
        <v>145.05040000000002</v>
      </c>
      <c r="AZ447" s="23"/>
      <c r="BA447" s="23"/>
      <c r="BB447" s="23"/>
    </row>
    <row r="448" spans="1:54" ht="15" x14ac:dyDescent="0.2">
      <c r="A448" s="18"/>
      <c r="B448" s="210"/>
      <c r="C448" s="27">
        <v>1533</v>
      </c>
      <c r="D448" s="25" t="s">
        <v>154</v>
      </c>
      <c r="E448" s="168"/>
      <c r="F448" s="80"/>
      <c r="G448" s="29"/>
      <c r="H448" s="170">
        <v>178.29</v>
      </c>
      <c r="I448" s="22">
        <f t="shared" si="179"/>
        <v>171.87155999999999</v>
      </c>
      <c r="J448" s="22">
        <f t="shared" si="180"/>
        <v>166.87943999999999</v>
      </c>
      <c r="K448" s="22">
        <f t="shared" si="181"/>
        <v>163.13534999999999</v>
      </c>
      <c r="L448" s="22">
        <f t="shared" si="182"/>
        <v>158.6781</v>
      </c>
      <c r="M448" s="22">
        <f t="shared" si="183"/>
        <v>156.89519999999999</v>
      </c>
      <c r="AZ448" s="23"/>
      <c r="BA448" s="23"/>
      <c r="BB448" s="23"/>
    </row>
    <row r="449" spans="1:54" ht="15" x14ac:dyDescent="0.2">
      <c r="A449" s="18"/>
      <c r="B449" s="210"/>
      <c r="C449" s="27">
        <v>1534</v>
      </c>
      <c r="D449" s="25" t="s">
        <v>155</v>
      </c>
      <c r="E449" s="168"/>
      <c r="F449" s="80"/>
      <c r="G449" s="29"/>
      <c r="H449" s="170">
        <v>105.07</v>
      </c>
      <c r="I449" s="22">
        <f t="shared" si="179"/>
        <v>101.28747999999999</v>
      </c>
      <c r="J449" s="22">
        <f t="shared" si="180"/>
        <v>98.345519999999993</v>
      </c>
      <c r="K449" s="22">
        <f t="shared" si="181"/>
        <v>96.139049999999997</v>
      </c>
      <c r="L449" s="22">
        <f t="shared" si="182"/>
        <v>93.512299999999996</v>
      </c>
      <c r="M449" s="22">
        <f t="shared" si="183"/>
        <v>92.46159999999999</v>
      </c>
      <c r="AZ449" s="23"/>
      <c r="BA449" s="23"/>
      <c r="BB449" s="23"/>
    </row>
    <row r="450" spans="1:54" ht="15" x14ac:dyDescent="0.2">
      <c r="A450" s="18"/>
      <c r="B450" s="210"/>
      <c r="C450" s="27">
        <v>1443</v>
      </c>
      <c r="D450" s="25" t="s">
        <v>143</v>
      </c>
      <c r="E450" s="168"/>
      <c r="F450" s="80"/>
      <c r="G450" s="29"/>
      <c r="H450" s="170">
        <v>101.4</v>
      </c>
      <c r="I450" s="22">
        <f t="shared" si="179"/>
        <v>97.749600000000001</v>
      </c>
      <c r="J450" s="22">
        <f t="shared" si="180"/>
        <v>94.91040000000001</v>
      </c>
      <c r="K450" s="22">
        <f t="shared" si="181"/>
        <v>92.781000000000006</v>
      </c>
      <c r="L450" s="22">
        <f t="shared" si="182"/>
        <v>90.246000000000009</v>
      </c>
      <c r="M450" s="22">
        <f t="shared" si="183"/>
        <v>89.231999999999999</v>
      </c>
      <c r="AZ450" s="23" t="e">
        <f>SUM(1000/#REF!)</f>
        <v>#REF!</v>
      </c>
      <c r="BA450" s="23" t="e">
        <f>SUM(3000/#REF!)</f>
        <v>#REF!</v>
      </c>
      <c r="BB450" s="23" t="e">
        <f>SUM(10000/#REF!)</f>
        <v>#REF!</v>
      </c>
    </row>
    <row r="451" spans="1:54" ht="15" x14ac:dyDescent="0.2">
      <c r="A451" s="18"/>
      <c r="B451" s="210"/>
      <c r="C451" s="27">
        <v>1444</v>
      </c>
      <c r="D451" s="25" t="s">
        <v>144</v>
      </c>
      <c r="E451" s="168"/>
      <c r="F451" s="80"/>
      <c r="G451" s="29">
        <v>0</v>
      </c>
      <c r="H451" s="170">
        <f>SUM(G451*$M$2)</f>
        <v>0</v>
      </c>
      <c r="I451" s="22">
        <f t="shared" si="179"/>
        <v>0</v>
      </c>
      <c r="J451" s="22">
        <f t="shared" si="180"/>
        <v>0</v>
      </c>
      <c r="K451" s="22">
        <f t="shared" si="181"/>
        <v>0</v>
      </c>
      <c r="L451" s="22">
        <f t="shared" si="182"/>
        <v>0</v>
      </c>
      <c r="M451" s="22">
        <f t="shared" si="183"/>
        <v>0</v>
      </c>
      <c r="AZ451" s="23" t="e">
        <f>SUM(1000/#REF!)</f>
        <v>#REF!</v>
      </c>
      <c r="BA451" s="23" t="e">
        <f>SUM(3000/#REF!)</f>
        <v>#REF!</v>
      </c>
      <c r="BB451" s="23" t="e">
        <f>SUM(10000/#REF!)</f>
        <v>#REF!</v>
      </c>
    </row>
    <row r="452" spans="1:54" ht="15" x14ac:dyDescent="0.2">
      <c r="A452" s="18"/>
      <c r="B452" s="210"/>
      <c r="C452" s="125">
        <v>31004</v>
      </c>
      <c r="D452" s="25" t="s">
        <v>145</v>
      </c>
      <c r="E452" s="168"/>
      <c r="F452" s="80"/>
      <c r="G452" s="29"/>
      <c r="H452" s="170">
        <v>121.44</v>
      </c>
      <c r="I452" s="22">
        <f t="shared" si="179"/>
        <v>117.06815999999999</v>
      </c>
      <c r="J452" s="22">
        <f t="shared" si="180"/>
        <v>113.66784</v>
      </c>
      <c r="K452" s="22">
        <f t="shared" si="181"/>
        <v>111.1176</v>
      </c>
      <c r="L452" s="22">
        <f t="shared" si="182"/>
        <v>108.08159999999999</v>
      </c>
      <c r="M452" s="22">
        <f t="shared" si="183"/>
        <v>106.8672</v>
      </c>
      <c r="AZ452" s="23"/>
      <c r="BA452" s="23"/>
      <c r="BB452" s="23"/>
    </row>
    <row r="453" spans="1:54" ht="15" x14ac:dyDescent="0.2">
      <c r="A453" s="18"/>
      <c r="B453" s="210"/>
      <c r="C453" s="30">
        <v>1441</v>
      </c>
      <c r="D453" s="25" t="s">
        <v>156</v>
      </c>
      <c r="E453" s="168"/>
      <c r="F453" s="80"/>
      <c r="G453" s="29"/>
      <c r="H453" s="170">
        <v>0</v>
      </c>
      <c r="I453" s="22">
        <f t="shared" si="179"/>
        <v>0</v>
      </c>
      <c r="J453" s="22">
        <f t="shared" si="180"/>
        <v>0</v>
      </c>
      <c r="K453" s="22">
        <f t="shared" si="181"/>
        <v>0</v>
      </c>
      <c r="L453" s="22">
        <f t="shared" si="182"/>
        <v>0</v>
      </c>
      <c r="M453" s="22">
        <f t="shared" si="183"/>
        <v>0</v>
      </c>
      <c r="AZ453" s="23"/>
      <c r="BA453" s="23"/>
      <c r="BB453" s="23"/>
    </row>
    <row r="454" spans="1:54" ht="15" x14ac:dyDescent="0.2">
      <c r="A454" s="18"/>
      <c r="B454" s="210"/>
      <c r="C454" s="30">
        <v>1011</v>
      </c>
      <c r="D454" s="25" t="s">
        <v>157</v>
      </c>
      <c r="E454" s="168"/>
      <c r="F454" s="80"/>
      <c r="G454" s="29"/>
      <c r="H454" s="170">
        <v>0</v>
      </c>
      <c r="I454" s="22">
        <f t="shared" si="179"/>
        <v>0</v>
      </c>
      <c r="J454" s="22">
        <f t="shared" si="180"/>
        <v>0</v>
      </c>
      <c r="K454" s="22">
        <f t="shared" si="181"/>
        <v>0</v>
      </c>
      <c r="L454" s="22">
        <f t="shared" si="182"/>
        <v>0</v>
      </c>
      <c r="M454" s="22">
        <f t="shared" si="183"/>
        <v>0</v>
      </c>
      <c r="AZ454" s="23"/>
      <c r="BA454" s="23"/>
      <c r="BB454" s="23"/>
    </row>
    <row r="455" spans="1:54" ht="15" x14ac:dyDescent="0.2">
      <c r="A455" s="18"/>
      <c r="B455" s="210"/>
      <c r="C455" s="30">
        <v>31006</v>
      </c>
      <c r="D455" s="25" t="s">
        <v>157</v>
      </c>
      <c r="E455" s="182"/>
      <c r="F455" s="80"/>
      <c r="G455" s="29"/>
      <c r="H455" s="170">
        <v>79.540000000000006</v>
      </c>
      <c r="I455" s="22">
        <f t="shared" si="179"/>
        <v>76.676560000000009</v>
      </c>
      <c r="J455" s="22">
        <f t="shared" si="180"/>
        <v>74.44944000000001</v>
      </c>
      <c r="K455" s="22">
        <f t="shared" si="181"/>
        <v>72.7791</v>
      </c>
      <c r="L455" s="22">
        <f t="shared" si="182"/>
        <v>70.790600000000012</v>
      </c>
      <c r="M455" s="22">
        <f t="shared" si="183"/>
        <v>69.995200000000011</v>
      </c>
      <c r="AZ455" s="23"/>
      <c r="BA455" s="23"/>
      <c r="BB455" s="23"/>
    </row>
    <row r="456" spans="1:54" ht="15" x14ac:dyDescent="0.2">
      <c r="A456" s="18"/>
      <c r="B456" s="210"/>
      <c r="C456" s="30">
        <v>1012</v>
      </c>
      <c r="D456" s="25" t="s">
        <v>157</v>
      </c>
      <c r="E456" s="168"/>
      <c r="F456" s="80"/>
      <c r="G456" s="29"/>
      <c r="H456" s="170">
        <v>0</v>
      </c>
      <c r="I456" s="22">
        <f t="shared" si="179"/>
        <v>0</v>
      </c>
      <c r="J456" s="22">
        <f t="shared" si="180"/>
        <v>0</v>
      </c>
      <c r="K456" s="22">
        <f t="shared" si="181"/>
        <v>0</v>
      </c>
      <c r="L456" s="22">
        <f t="shared" si="182"/>
        <v>0</v>
      </c>
      <c r="M456" s="22">
        <f t="shared" si="183"/>
        <v>0</v>
      </c>
      <c r="AZ456" s="23"/>
      <c r="BA456" s="23"/>
      <c r="BB456" s="23"/>
    </row>
    <row r="457" spans="1:54" ht="15" x14ac:dyDescent="0.2">
      <c r="A457" s="18"/>
      <c r="B457" s="210"/>
      <c r="C457" s="30">
        <v>31111</v>
      </c>
      <c r="D457" s="25" t="s">
        <v>146</v>
      </c>
      <c r="E457" s="168"/>
      <c r="F457" s="80"/>
      <c r="G457" s="29"/>
      <c r="H457" s="170">
        <v>0</v>
      </c>
      <c r="I457" s="22">
        <f t="shared" ref="I457" si="184">SUM(H457-0.036*H457)</f>
        <v>0</v>
      </c>
      <c r="J457" s="22">
        <f t="shared" ref="J457" si="185">SUM(H457-0.064*H457)</f>
        <v>0</v>
      </c>
      <c r="K457" s="22">
        <f t="shared" ref="K457" si="186">SUM(H457-0.085*H457)</f>
        <v>0</v>
      </c>
      <c r="L457" s="22">
        <f t="shared" ref="L457" si="187">SUM(H457-0.11*H457)</f>
        <v>0</v>
      </c>
      <c r="M457" s="22">
        <f t="shared" ref="M457" si="188">SUM(H457-0.12*H457)</f>
        <v>0</v>
      </c>
      <c r="AZ457" s="23"/>
      <c r="BA457" s="23"/>
      <c r="BB457" s="23"/>
    </row>
    <row r="458" spans="1:54" ht="15" x14ac:dyDescent="0.2">
      <c r="A458" s="18"/>
      <c r="B458" s="210"/>
      <c r="C458" s="27">
        <v>31112</v>
      </c>
      <c r="D458" s="25" t="s">
        <v>161</v>
      </c>
      <c r="E458" s="168"/>
      <c r="F458" s="80"/>
      <c r="G458" s="29"/>
      <c r="H458" s="170">
        <v>0</v>
      </c>
      <c r="I458" s="22">
        <f t="shared" si="179"/>
        <v>0</v>
      </c>
      <c r="J458" s="22">
        <f t="shared" si="180"/>
        <v>0</v>
      </c>
      <c r="K458" s="22">
        <f t="shared" si="181"/>
        <v>0</v>
      </c>
      <c r="L458" s="22">
        <f t="shared" si="182"/>
        <v>0</v>
      </c>
      <c r="M458" s="22">
        <f t="shared" si="183"/>
        <v>0</v>
      </c>
      <c r="AZ458" s="23"/>
      <c r="BA458" s="23"/>
      <c r="BB458" s="23"/>
    </row>
    <row r="459" spans="1:54" ht="15" x14ac:dyDescent="0.2">
      <c r="A459" s="18"/>
      <c r="B459" s="210"/>
      <c r="C459" s="27">
        <v>31113</v>
      </c>
      <c r="D459" s="25" t="s">
        <v>147</v>
      </c>
      <c r="E459" s="168"/>
      <c r="F459" s="80"/>
      <c r="G459" s="29"/>
      <c r="H459" s="170">
        <v>0</v>
      </c>
      <c r="I459" s="22">
        <f t="shared" ref="I459:I465" si="189">SUM(H459-0.036*H459)</f>
        <v>0</v>
      </c>
      <c r="J459" s="22">
        <f t="shared" ref="J459:J465" si="190">SUM(H459-0.064*H459)</f>
        <v>0</v>
      </c>
      <c r="K459" s="22">
        <f t="shared" ref="K459:K465" si="191">SUM(H459-0.085*H459)</f>
        <v>0</v>
      </c>
      <c r="L459" s="22">
        <f t="shared" ref="L459:L465" si="192">SUM(H459-0.11*H459)</f>
        <v>0</v>
      </c>
      <c r="M459" s="22">
        <f t="shared" ref="M459:M465" si="193">SUM(H459-0.12*H459)</f>
        <v>0</v>
      </c>
      <c r="AZ459" s="23" t="e">
        <f>SUM(1000/#REF!)</f>
        <v>#REF!</v>
      </c>
      <c r="BA459" s="23" t="e">
        <f>SUM(3000/#REF!)</f>
        <v>#REF!</v>
      </c>
      <c r="BB459" s="23" t="e">
        <f>SUM(10000/#REF!)</f>
        <v>#REF!</v>
      </c>
    </row>
    <row r="460" spans="1:54" ht="15" x14ac:dyDescent="0.2">
      <c r="A460" s="18"/>
      <c r="B460" s="210"/>
      <c r="C460" s="27">
        <v>31007</v>
      </c>
      <c r="D460" s="25" t="s">
        <v>515</v>
      </c>
      <c r="E460" s="190"/>
      <c r="F460" s="80"/>
      <c r="G460" s="29"/>
      <c r="H460" s="170">
        <v>163.43</v>
      </c>
      <c r="I460" s="22">
        <f t="shared" si="189"/>
        <v>157.54652000000002</v>
      </c>
      <c r="J460" s="22">
        <f t="shared" si="190"/>
        <v>152.97048000000001</v>
      </c>
      <c r="K460" s="22">
        <f t="shared" si="191"/>
        <v>149.53845000000001</v>
      </c>
      <c r="L460" s="22">
        <f t="shared" si="192"/>
        <v>145.45269999999999</v>
      </c>
      <c r="M460" s="22">
        <f t="shared" si="193"/>
        <v>143.8184</v>
      </c>
      <c r="AZ460" s="23"/>
      <c r="BA460" s="23"/>
      <c r="BB460" s="23"/>
    </row>
    <row r="461" spans="1:54" ht="15" x14ac:dyDescent="0.2">
      <c r="A461" s="18"/>
      <c r="B461" s="210"/>
      <c r="C461" s="27">
        <v>31008</v>
      </c>
      <c r="D461" s="25" t="s">
        <v>515</v>
      </c>
      <c r="E461" s="190"/>
      <c r="F461" s="80"/>
      <c r="G461" s="29"/>
      <c r="H461" s="170">
        <v>199.79</v>
      </c>
      <c r="I461" s="22">
        <f t="shared" si="189"/>
        <v>192.59755999999999</v>
      </c>
      <c r="J461" s="22">
        <f t="shared" si="190"/>
        <v>187.00343999999998</v>
      </c>
      <c r="K461" s="22">
        <f t="shared" si="191"/>
        <v>182.80785</v>
      </c>
      <c r="L461" s="22">
        <f t="shared" si="192"/>
        <v>177.81309999999999</v>
      </c>
      <c r="M461" s="22">
        <f t="shared" si="193"/>
        <v>175.8152</v>
      </c>
      <c r="AZ461" s="23"/>
      <c r="BA461" s="23"/>
      <c r="BB461" s="23"/>
    </row>
    <row r="462" spans="1:54" ht="15" x14ac:dyDescent="0.2">
      <c r="A462" s="18"/>
      <c r="B462" s="210"/>
      <c r="C462" s="27">
        <v>31009</v>
      </c>
      <c r="D462" s="25" t="s">
        <v>515</v>
      </c>
      <c r="E462" s="190"/>
      <c r="F462" s="80"/>
      <c r="G462" s="29"/>
      <c r="H462" s="170">
        <v>163.19999999999999</v>
      </c>
      <c r="I462" s="22">
        <f t="shared" si="189"/>
        <v>157.32479999999998</v>
      </c>
      <c r="J462" s="22">
        <f t="shared" si="190"/>
        <v>152.7552</v>
      </c>
      <c r="K462" s="22">
        <f t="shared" si="191"/>
        <v>149.32799999999997</v>
      </c>
      <c r="L462" s="22">
        <f t="shared" si="192"/>
        <v>145.24799999999999</v>
      </c>
      <c r="M462" s="22">
        <f t="shared" si="193"/>
        <v>143.61599999999999</v>
      </c>
      <c r="AZ462" s="23"/>
      <c r="BA462" s="23"/>
      <c r="BB462" s="23"/>
    </row>
    <row r="463" spans="1:54" ht="15" x14ac:dyDescent="0.2">
      <c r="A463" s="18"/>
      <c r="B463" s="210"/>
      <c r="C463" s="27">
        <v>31010</v>
      </c>
      <c r="D463" s="25" t="s">
        <v>518</v>
      </c>
      <c r="E463" s="192"/>
      <c r="F463" s="80"/>
      <c r="G463" s="29"/>
      <c r="H463" s="170">
        <v>170.74</v>
      </c>
      <c r="I463" s="22">
        <f t="shared" si="189"/>
        <v>164.59336000000002</v>
      </c>
      <c r="J463" s="22">
        <f t="shared" si="190"/>
        <v>159.81264000000002</v>
      </c>
      <c r="K463" s="22">
        <f t="shared" si="191"/>
        <v>156.22710000000001</v>
      </c>
      <c r="L463" s="22">
        <f t="shared" si="192"/>
        <v>151.95860000000002</v>
      </c>
      <c r="M463" s="22">
        <f t="shared" si="193"/>
        <v>150.25120000000001</v>
      </c>
      <c r="AZ463" s="23"/>
      <c r="BA463" s="23"/>
      <c r="BB463" s="23"/>
    </row>
    <row r="464" spans="1:54" ht="15" x14ac:dyDescent="0.2">
      <c r="A464" s="18"/>
      <c r="B464" s="210"/>
      <c r="C464" s="27">
        <v>31011</v>
      </c>
      <c r="D464" s="25" t="s">
        <v>515</v>
      </c>
      <c r="E464" s="194"/>
      <c r="F464" s="80"/>
      <c r="G464" s="29"/>
      <c r="H464" s="170">
        <v>166.62</v>
      </c>
      <c r="I464" s="22">
        <f t="shared" si="189"/>
        <v>160.62168</v>
      </c>
      <c r="J464" s="22">
        <f t="shared" si="190"/>
        <v>155.95632000000001</v>
      </c>
      <c r="K464" s="22">
        <f t="shared" si="191"/>
        <v>152.4573</v>
      </c>
      <c r="L464" s="22">
        <f t="shared" si="192"/>
        <v>148.29179999999999</v>
      </c>
      <c r="M464" s="22">
        <f t="shared" si="193"/>
        <v>146.62560000000002</v>
      </c>
      <c r="AZ464" s="23"/>
      <c r="BA464" s="23"/>
      <c r="BB464" s="23"/>
    </row>
    <row r="465" spans="1:54" ht="15" x14ac:dyDescent="0.2">
      <c r="A465" s="18"/>
      <c r="B465" s="210"/>
      <c r="C465" s="27">
        <v>31012</v>
      </c>
      <c r="D465" s="25" t="s">
        <v>529</v>
      </c>
      <c r="E465" s="201"/>
      <c r="F465" s="80"/>
      <c r="G465" s="29"/>
      <c r="H465" s="170">
        <v>183.98</v>
      </c>
      <c r="I465" s="22">
        <f t="shared" si="189"/>
        <v>177.35672</v>
      </c>
      <c r="J465" s="22">
        <f t="shared" si="190"/>
        <v>172.20527999999999</v>
      </c>
      <c r="K465" s="22">
        <f t="shared" si="191"/>
        <v>168.3417</v>
      </c>
      <c r="L465" s="22">
        <f t="shared" si="192"/>
        <v>163.7422</v>
      </c>
      <c r="M465" s="22">
        <f t="shared" si="193"/>
        <v>161.9024</v>
      </c>
      <c r="AZ465" s="23"/>
      <c r="BA465" s="23"/>
      <c r="BB465" s="23"/>
    </row>
    <row r="466" spans="1:54" ht="22.5" x14ac:dyDescent="0.2">
      <c r="A466" s="18"/>
      <c r="B466" s="210"/>
      <c r="C466" s="27">
        <v>139</v>
      </c>
      <c r="D466" s="25" t="s">
        <v>162</v>
      </c>
      <c r="E466" s="168" t="s">
        <v>466</v>
      </c>
      <c r="F466" s="80" t="s">
        <v>65</v>
      </c>
      <c r="G466" s="29"/>
      <c r="H466" s="170">
        <v>0</v>
      </c>
      <c r="I466" s="55">
        <f t="shared" si="179"/>
        <v>0</v>
      </c>
      <c r="J466" s="55">
        <f t="shared" si="180"/>
        <v>0</v>
      </c>
      <c r="K466" s="55">
        <f t="shared" si="181"/>
        <v>0</v>
      </c>
      <c r="L466" s="55">
        <f t="shared" si="182"/>
        <v>0</v>
      </c>
      <c r="M466" s="55">
        <f t="shared" si="183"/>
        <v>0</v>
      </c>
      <c r="AZ466" s="23" t="e">
        <f>SUM(1000/#REF!)</f>
        <v>#REF!</v>
      </c>
      <c r="BA466" s="23" t="e">
        <f>SUM(3000/#REF!)</f>
        <v>#REF!</v>
      </c>
      <c r="BB466" s="23" t="e">
        <f>SUM(10000/#REF!)</f>
        <v>#REF!</v>
      </c>
    </row>
    <row r="467" spans="1:54" ht="22.5" x14ac:dyDescent="0.2">
      <c r="A467" s="18"/>
      <c r="B467" s="210"/>
      <c r="C467" s="27">
        <v>140</v>
      </c>
      <c r="D467" s="25" t="s">
        <v>162</v>
      </c>
      <c r="E467" s="168" t="s">
        <v>442</v>
      </c>
      <c r="F467" s="80" t="s">
        <v>65</v>
      </c>
      <c r="G467" s="29"/>
      <c r="H467" s="170">
        <v>0</v>
      </c>
      <c r="I467" s="55">
        <f t="shared" si="179"/>
        <v>0</v>
      </c>
      <c r="J467" s="55">
        <f t="shared" si="180"/>
        <v>0</v>
      </c>
      <c r="K467" s="55">
        <f t="shared" si="181"/>
        <v>0</v>
      </c>
      <c r="L467" s="55">
        <f t="shared" si="182"/>
        <v>0</v>
      </c>
      <c r="M467" s="55">
        <f t="shared" si="183"/>
        <v>0</v>
      </c>
      <c r="AZ467" s="23" t="e">
        <f>SUM(1000/#REF!)</f>
        <v>#REF!</v>
      </c>
      <c r="BA467" s="23" t="e">
        <f>SUM(3000/#REF!)</f>
        <v>#REF!</v>
      </c>
      <c r="BB467" s="23" t="e">
        <f>SUM(10000/#REF!)</f>
        <v>#REF!</v>
      </c>
    </row>
    <row r="468" spans="1:54" ht="15" x14ac:dyDescent="0.2">
      <c r="A468" s="18"/>
      <c r="B468" s="210"/>
      <c r="C468" s="84">
        <v>175</v>
      </c>
      <c r="D468" s="25" t="s">
        <v>148</v>
      </c>
      <c r="E468" s="168" t="s">
        <v>430</v>
      </c>
      <c r="F468" s="80" t="s">
        <v>65</v>
      </c>
      <c r="G468" s="29"/>
      <c r="H468" s="170">
        <v>189.28</v>
      </c>
      <c r="I468" s="55">
        <f t="shared" si="179"/>
        <v>182.46592000000001</v>
      </c>
      <c r="J468" s="55">
        <f t="shared" si="180"/>
        <v>177.16607999999999</v>
      </c>
      <c r="K468" s="55">
        <f t="shared" si="181"/>
        <v>173.19120000000001</v>
      </c>
      <c r="L468" s="55">
        <f t="shared" si="182"/>
        <v>168.45920000000001</v>
      </c>
      <c r="M468" s="55">
        <f t="shared" si="183"/>
        <v>166.56639999999999</v>
      </c>
      <c r="AZ468" s="23" t="e">
        <f>SUM(1000/#REF!)</f>
        <v>#REF!</v>
      </c>
      <c r="BA468" s="23" t="e">
        <f>SUM(3000/#REF!)</f>
        <v>#REF!</v>
      </c>
      <c r="BB468" s="23" t="e">
        <f>SUM(10000/#REF!)</f>
        <v>#REF!</v>
      </c>
    </row>
    <row r="469" spans="1:54" ht="15" x14ac:dyDescent="0.2">
      <c r="A469" s="18"/>
      <c r="B469" s="210"/>
      <c r="C469" s="27">
        <v>173</v>
      </c>
      <c r="D469" s="25" t="s">
        <v>162</v>
      </c>
      <c r="E469" s="168" t="s">
        <v>160</v>
      </c>
      <c r="F469" s="80" t="s">
        <v>65</v>
      </c>
      <c r="G469" s="29"/>
      <c r="H469" s="170">
        <v>0</v>
      </c>
      <c r="I469" s="55">
        <f t="shared" si="179"/>
        <v>0</v>
      </c>
      <c r="J469" s="55">
        <f t="shared" si="180"/>
        <v>0</v>
      </c>
      <c r="K469" s="55">
        <f t="shared" si="181"/>
        <v>0</v>
      </c>
      <c r="L469" s="55">
        <f t="shared" si="182"/>
        <v>0</v>
      </c>
      <c r="M469" s="55">
        <f t="shared" si="183"/>
        <v>0</v>
      </c>
      <c r="AZ469" s="23" t="e">
        <f>SUM(1000/#REF!)</f>
        <v>#REF!</v>
      </c>
      <c r="BA469" s="23" t="e">
        <f>SUM(3000/#REF!)</f>
        <v>#REF!</v>
      </c>
      <c r="BB469" s="23" t="e">
        <f>SUM(10000/#REF!)</f>
        <v>#REF!</v>
      </c>
    </row>
    <row r="470" spans="1:54" ht="15" x14ac:dyDescent="0.2">
      <c r="A470" s="18"/>
      <c r="B470" s="210"/>
      <c r="C470" s="27">
        <v>195</v>
      </c>
      <c r="D470" s="25" t="s">
        <v>149</v>
      </c>
      <c r="E470" s="168" t="s">
        <v>439</v>
      </c>
      <c r="F470" s="80" t="s">
        <v>66</v>
      </c>
      <c r="G470" s="29"/>
      <c r="H470" s="170">
        <v>0</v>
      </c>
      <c r="I470" s="55">
        <f t="shared" si="179"/>
        <v>0</v>
      </c>
      <c r="J470" s="55">
        <f t="shared" si="180"/>
        <v>0</v>
      </c>
      <c r="K470" s="55">
        <f t="shared" si="181"/>
        <v>0</v>
      </c>
      <c r="L470" s="55">
        <f t="shared" si="182"/>
        <v>0</v>
      </c>
      <c r="M470" s="55">
        <f t="shared" si="183"/>
        <v>0</v>
      </c>
      <c r="AZ470" s="23"/>
      <c r="BA470" s="23"/>
      <c r="BB470" s="23"/>
    </row>
    <row r="471" spans="1:54" ht="22.5" x14ac:dyDescent="0.2">
      <c r="A471" s="18"/>
      <c r="B471" s="210"/>
      <c r="C471" s="27">
        <v>194</v>
      </c>
      <c r="D471" s="25" t="s">
        <v>149</v>
      </c>
      <c r="E471" s="168" t="s">
        <v>457</v>
      </c>
      <c r="F471" s="80" t="s">
        <v>67</v>
      </c>
      <c r="G471" s="29"/>
      <c r="H471" s="170">
        <v>0</v>
      </c>
      <c r="I471" s="55">
        <f t="shared" si="179"/>
        <v>0</v>
      </c>
      <c r="J471" s="55">
        <f t="shared" si="180"/>
        <v>0</v>
      </c>
      <c r="K471" s="55">
        <f t="shared" si="181"/>
        <v>0</v>
      </c>
      <c r="L471" s="55">
        <f t="shared" si="182"/>
        <v>0</v>
      </c>
      <c r="M471" s="55">
        <f t="shared" si="183"/>
        <v>0</v>
      </c>
      <c r="AZ471" s="23"/>
      <c r="BA471" s="23"/>
      <c r="BB471" s="23"/>
    </row>
    <row r="472" spans="1:54" ht="30" x14ac:dyDescent="0.2">
      <c r="A472" s="18"/>
      <c r="B472" s="211" t="s">
        <v>91</v>
      </c>
      <c r="C472" s="125">
        <v>31005</v>
      </c>
      <c r="D472" s="25" t="s">
        <v>150</v>
      </c>
      <c r="E472" s="168"/>
      <c r="F472" s="80"/>
      <c r="G472" s="29"/>
      <c r="H472" s="170">
        <v>184.36</v>
      </c>
      <c r="I472" s="55">
        <f t="shared" ref="I472:I506" si="194">SUM(H472-0.036*H472)</f>
        <v>177.72304000000003</v>
      </c>
      <c r="J472" s="55">
        <f t="shared" ref="J472:J506" si="195">SUM(H472-0.064*H472)</f>
        <v>172.56096000000002</v>
      </c>
      <c r="K472" s="55">
        <f t="shared" ref="K472:K506" si="196">SUM(H472-0.085*H472)</f>
        <v>168.68940000000001</v>
      </c>
      <c r="L472" s="55">
        <f t="shared" ref="L472:L506" si="197">SUM(H472-0.11*H472)</f>
        <v>164.0804</v>
      </c>
      <c r="M472" s="55">
        <f t="shared" ref="M472:M506" si="198">SUM(H472-0.12*H472)</f>
        <v>162.23680000000002</v>
      </c>
      <c r="AZ472" s="23"/>
      <c r="BA472" s="23"/>
      <c r="BB472" s="23"/>
    </row>
    <row r="473" spans="1:54" ht="22.5" x14ac:dyDescent="0.2">
      <c r="A473" s="18"/>
      <c r="B473" s="211"/>
      <c r="C473" s="27">
        <v>182</v>
      </c>
      <c r="D473" s="25" t="s">
        <v>141</v>
      </c>
      <c r="E473" s="168" t="s">
        <v>401</v>
      </c>
      <c r="F473" s="80"/>
      <c r="G473" s="29">
        <v>0</v>
      </c>
      <c r="H473" s="170">
        <f>SUM(G473*27)</f>
        <v>0</v>
      </c>
      <c r="I473" s="22">
        <f t="shared" si="194"/>
        <v>0</v>
      </c>
      <c r="J473" s="22">
        <f t="shared" si="195"/>
        <v>0</v>
      </c>
      <c r="K473" s="22">
        <f t="shared" si="196"/>
        <v>0</v>
      </c>
      <c r="L473" s="22">
        <f t="shared" si="197"/>
        <v>0</v>
      </c>
      <c r="M473" s="22">
        <f t="shared" si="198"/>
        <v>0</v>
      </c>
      <c r="AZ473" s="23"/>
      <c r="BA473" s="23"/>
      <c r="BB473" s="23"/>
    </row>
    <row r="474" spans="1:54" ht="15" x14ac:dyDescent="0.2">
      <c r="A474" s="18"/>
      <c r="B474" s="211"/>
      <c r="C474" s="30">
        <v>1821</v>
      </c>
      <c r="D474" s="25" t="s">
        <v>141</v>
      </c>
      <c r="E474" s="168" t="s">
        <v>406</v>
      </c>
      <c r="F474" s="80"/>
      <c r="G474" s="29">
        <v>0.64</v>
      </c>
      <c r="H474" s="170">
        <f>SUM(G474*$M$2)</f>
        <v>26.88</v>
      </c>
      <c r="I474" s="22">
        <f t="shared" si="194"/>
        <v>25.912319999999998</v>
      </c>
      <c r="J474" s="22">
        <f t="shared" si="195"/>
        <v>25.159679999999998</v>
      </c>
      <c r="K474" s="22">
        <f t="shared" si="196"/>
        <v>24.595199999999998</v>
      </c>
      <c r="L474" s="22">
        <f t="shared" si="197"/>
        <v>23.923199999999998</v>
      </c>
      <c r="M474" s="22">
        <f t="shared" si="198"/>
        <v>23.654399999999999</v>
      </c>
      <c r="AZ474" s="23"/>
      <c r="BA474" s="23"/>
      <c r="BB474" s="23"/>
    </row>
    <row r="475" spans="1:54" ht="15" x14ac:dyDescent="0.2">
      <c r="A475" s="18"/>
      <c r="B475" s="211"/>
      <c r="C475" s="30">
        <v>1822</v>
      </c>
      <c r="D475" s="25" t="s">
        <v>141</v>
      </c>
      <c r="E475" s="168"/>
      <c r="F475" s="80"/>
      <c r="G475" s="29">
        <v>0.64</v>
      </c>
      <c r="H475" s="170">
        <f>SUM(G475*$M$2)</f>
        <v>26.88</v>
      </c>
      <c r="I475" s="22">
        <f t="shared" ref="I475" si="199">SUM(H475-0.036*H475)</f>
        <v>25.912319999999998</v>
      </c>
      <c r="J475" s="22">
        <f t="shared" ref="J475" si="200">SUM(H475-0.064*H475)</f>
        <v>25.159679999999998</v>
      </c>
      <c r="K475" s="22">
        <f t="shared" ref="K475" si="201">SUM(H475-0.085*H475)</f>
        <v>24.595199999999998</v>
      </c>
      <c r="L475" s="22">
        <f t="shared" ref="L475" si="202">SUM(H475-0.11*H475)</f>
        <v>23.923199999999998</v>
      </c>
      <c r="M475" s="22">
        <f t="shared" ref="M475" si="203">SUM(H475-0.12*H475)</f>
        <v>23.654399999999999</v>
      </c>
      <c r="AZ475" s="23"/>
      <c r="BA475" s="23"/>
      <c r="BB475" s="23"/>
    </row>
    <row r="476" spans="1:54" ht="15" x14ac:dyDescent="0.2">
      <c r="A476" s="18"/>
      <c r="B476" s="211"/>
      <c r="C476" s="30">
        <v>1824</v>
      </c>
      <c r="D476" s="25" t="s">
        <v>140</v>
      </c>
      <c r="E476" s="168"/>
      <c r="F476" s="80"/>
      <c r="G476" s="29"/>
      <c r="H476" s="170">
        <v>0</v>
      </c>
      <c r="I476" s="22">
        <f t="shared" si="194"/>
        <v>0</v>
      </c>
      <c r="J476" s="22">
        <f t="shared" si="195"/>
        <v>0</v>
      </c>
      <c r="K476" s="22">
        <f t="shared" si="196"/>
        <v>0</v>
      </c>
      <c r="L476" s="22">
        <f t="shared" si="197"/>
        <v>0</v>
      </c>
      <c r="M476" s="22">
        <f t="shared" si="198"/>
        <v>0</v>
      </c>
      <c r="AZ476" s="23"/>
      <c r="BA476" s="23"/>
      <c r="BB476" s="23"/>
    </row>
    <row r="477" spans="1:54" ht="15" x14ac:dyDescent="0.2">
      <c r="A477" s="18"/>
      <c r="B477" s="211"/>
      <c r="C477" s="30">
        <v>18259</v>
      </c>
      <c r="D477" s="25" t="s">
        <v>306</v>
      </c>
      <c r="E477" s="168"/>
      <c r="F477" s="80"/>
      <c r="G477" s="29"/>
      <c r="H477" s="170">
        <v>24.41</v>
      </c>
      <c r="I477" s="22">
        <f t="shared" si="194"/>
        <v>23.53124</v>
      </c>
      <c r="J477" s="22">
        <f t="shared" si="195"/>
        <v>22.847760000000001</v>
      </c>
      <c r="K477" s="22">
        <f t="shared" si="196"/>
        <v>22.335149999999999</v>
      </c>
      <c r="L477" s="22">
        <f t="shared" si="197"/>
        <v>21.724900000000002</v>
      </c>
      <c r="M477" s="22">
        <f t="shared" si="198"/>
        <v>21.480800000000002</v>
      </c>
      <c r="AZ477" s="23"/>
      <c r="BA477" s="23"/>
      <c r="BB477" s="23"/>
    </row>
    <row r="478" spans="1:54" ht="15" x14ac:dyDescent="0.2">
      <c r="A478" s="18"/>
      <c r="B478" s="211"/>
      <c r="C478" s="30">
        <v>182510</v>
      </c>
      <c r="D478" s="25" t="s">
        <v>307</v>
      </c>
      <c r="E478" s="168"/>
      <c r="F478" s="80"/>
      <c r="G478" s="29"/>
      <c r="H478" s="170">
        <v>0</v>
      </c>
      <c r="I478" s="22">
        <f t="shared" si="194"/>
        <v>0</v>
      </c>
      <c r="J478" s="22">
        <f t="shared" si="195"/>
        <v>0</v>
      </c>
      <c r="K478" s="22">
        <f t="shared" si="196"/>
        <v>0</v>
      </c>
      <c r="L478" s="22">
        <f t="shared" si="197"/>
        <v>0</v>
      </c>
      <c r="M478" s="22">
        <f t="shared" si="198"/>
        <v>0</v>
      </c>
      <c r="AZ478" s="23"/>
      <c r="BA478" s="23"/>
      <c r="BB478" s="23"/>
    </row>
    <row r="479" spans="1:54" ht="15" x14ac:dyDescent="0.2">
      <c r="A479" s="18"/>
      <c r="B479" s="211"/>
      <c r="C479" s="30">
        <v>182511</v>
      </c>
      <c r="D479" s="25" t="s">
        <v>308</v>
      </c>
      <c r="E479" s="168"/>
      <c r="F479" s="80"/>
      <c r="G479" s="29"/>
      <c r="H479" s="170">
        <v>0</v>
      </c>
      <c r="I479" s="22">
        <f t="shared" si="194"/>
        <v>0</v>
      </c>
      <c r="J479" s="22">
        <f t="shared" si="195"/>
        <v>0</v>
      </c>
      <c r="K479" s="22">
        <f t="shared" si="196"/>
        <v>0</v>
      </c>
      <c r="L479" s="22">
        <f t="shared" si="197"/>
        <v>0</v>
      </c>
      <c r="M479" s="22">
        <f t="shared" si="198"/>
        <v>0</v>
      </c>
      <c r="AZ479" s="23"/>
      <c r="BA479" s="23"/>
      <c r="BB479" s="23"/>
    </row>
    <row r="480" spans="1:54" ht="15" x14ac:dyDescent="0.2">
      <c r="A480" s="18"/>
      <c r="B480" s="211"/>
      <c r="C480" s="30">
        <v>182529</v>
      </c>
      <c r="D480" s="25" t="s">
        <v>306</v>
      </c>
      <c r="E480" s="197"/>
      <c r="F480" s="80"/>
      <c r="G480" s="29"/>
      <c r="H480" s="170">
        <v>32.76</v>
      </c>
      <c r="I480" s="22">
        <f t="shared" si="194"/>
        <v>31.580639999999999</v>
      </c>
      <c r="J480" s="22">
        <f t="shared" si="195"/>
        <v>30.663359999999997</v>
      </c>
      <c r="K480" s="22">
        <f t="shared" si="196"/>
        <v>29.975399999999997</v>
      </c>
      <c r="L480" s="22">
        <f t="shared" si="197"/>
        <v>29.156399999999998</v>
      </c>
      <c r="M480" s="22">
        <f t="shared" si="198"/>
        <v>28.828799999999998</v>
      </c>
      <c r="AZ480" s="23"/>
      <c r="BA480" s="23"/>
      <c r="BB480" s="23"/>
    </row>
    <row r="481" spans="1:54" ht="15" x14ac:dyDescent="0.2">
      <c r="A481" s="18"/>
      <c r="B481" s="211"/>
      <c r="C481" s="43">
        <v>1825210</v>
      </c>
      <c r="D481" s="25" t="s">
        <v>307</v>
      </c>
      <c r="E481" s="197"/>
      <c r="F481" s="80"/>
      <c r="G481" s="29"/>
      <c r="H481" s="170">
        <v>32.76</v>
      </c>
      <c r="I481" s="22">
        <f t="shared" ref="I481:I482" si="204">SUM(H481-0.036*H481)</f>
        <v>31.580639999999999</v>
      </c>
      <c r="J481" s="22">
        <f t="shared" ref="J481:J482" si="205">SUM(H481-0.064*H481)</f>
        <v>30.663359999999997</v>
      </c>
      <c r="K481" s="22">
        <f t="shared" ref="K481:K482" si="206">SUM(H481-0.085*H481)</f>
        <v>29.975399999999997</v>
      </c>
      <c r="L481" s="22">
        <f t="shared" ref="L481:L482" si="207">SUM(H481-0.11*H481)</f>
        <v>29.156399999999998</v>
      </c>
      <c r="M481" s="22">
        <f t="shared" ref="M481:M482" si="208">SUM(H481-0.12*H481)</f>
        <v>28.828799999999998</v>
      </c>
      <c r="AZ481" s="23"/>
      <c r="BA481" s="23"/>
      <c r="BB481" s="23"/>
    </row>
    <row r="482" spans="1:54" ht="15" x14ac:dyDescent="0.2">
      <c r="A482" s="18"/>
      <c r="B482" s="211"/>
      <c r="C482" s="43">
        <v>1825211</v>
      </c>
      <c r="D482" s="25" t="s">
        <v>308</v>
      </c>
      <c r="E482" s="197"/>
      <c r="F482" s="80"/>
      <c r="G482" s="29"/>
      <c r="H482" s="170">
        <v>32.76</v>
      </c>
      <c r="I482" s="22">
        <f t="shared" si="204"/>
        <v>31.580639999999999</v>
      </c>
      <c r="J482" s="22">
        <f t="shared" si="205"/>
        <v>30.663359999999997</v>
      </c>
      <c r="K482" s="22">
        <f t="shared" si="206"/>
        <v>29.975399999999997</v>
      </c>
      <c r="L482" s="22">
        <f t="shared" si="207"/>
        <v>29.156399999999998</v>
      </c>
      <c r="M482" s="22">
        <f t="shared" si="208"/>
        <v>28.828799999999998</v>
      </c>
      <c r="AZ482" s="23"/>
      <c r="BA482" s="23"/>
      <c r="BB482" s="23"/>
    </row>
    <row r="483" spans="1:54" ht="15" x14ac:dyDescent="0.2">
      <c r="A483" s="18"/>
      <c r="B483" s="211"/>
      <c r="C483" s="30">
        <v>182519</v>
      </c>
      <c r="D483" s="25" t="s">
        <v>501</v>
      </c>
      <c r="E483" s="182"/>
      <c r="F483" s="80"/>
      <c r="G483" s="29"/>
      <c r="H483" s="170">
        <v>0</v>
      </c>
      <c r="I483" s="22">
        <f t="shared" si="194"/>
        <v>0</v>
      </c>
      <c r="J483" s="22">
        <f t="shared" si="195"/>
        <v>0</v>
      </c>
      <c r="K483" s="22">
        <f t="shared" si="196"/>
        <v>0</v>
      </c>
      <c r="L483" s="22">
        <f t="shared" si="197"/>
        <v>0</v>
      </c>
      <c r="M483" s="22">
        <f t="shared" si="198"/>
        <v>0</v>
      </c>
      <c r="AZ483" s="23"/>
      <c r="BA483" s="23"/>
      <c r="BB483" s="23"/>
    </row>
    <row r="484" spans="1:54" ht="15" x14ac:dyDescent="0.2">
      <c r="A484" s="18"/>
      <c r="B484" s="211"/>
      <c r="C484" s="30">
        <v>1826</v>
      </c>
      <c r="D484" s="25" t="s">
        <v>92</v>
      </c>
      <c r="E484" s="168"/>
      <c r="F484" s="80"/>
      <c r="G484" s="29"/>
      <c r="H484" s="170">
        <v>0</v>
      </c>
      <c r="I484" s="22">
        <f t="shared" si="194"/>
        <v>0</v>
      </c>
      <c r="J484" s="22">
        <f t="shared" si="195"/>
        <v>0</v>
      </c>
      <c r="K484" s="22">
        <f t="shared" si="196"/>
        <v>0</v>
      </c>
      <c r="L484" s="22">
        <f t="shared" si="197"/>
        <v>0</v>
      </c>
      <c r="M484" s="22">
        <f t="shared" si="198"/>
        <v>0</v>
      </c>
      <c r="AZ484" s="23"/>
      <c r="BA484" s="23"/>
      <c r="BB484" s="23"/>
    </row>
    <row r="485" spans="1:54" ht="15" x14ac:dyDescent="0.2">
      <c r="A485" s="18"/>
      <c r="B485" s="211"/>
      <c r="C485" s="43">
        <v>1826110</v>
      </c>
      <c r="D485" s="25" t="s">
        <v>502</v>
      </c>
      <c r="E485" s="182"/>
      <c r="F485" s="80"/>
      <c r="G485" s="29"/>
      <c r="H485" s="170">
        <v>25.25</v>
      </c>
      <c r="I485" s="22">
        <f t="shared" si="194"/>
        <v>24.341000000000001</v>
      </c>
      <c r="J485" s="22">
        <f t="shared" si="195"/>
        <v>23.634</v>
      </c>
      <c r="K485" s="22">
        <f t="shared" si="196"/>
        <v>23.103749999999998</v>
      </c>
      <c r="L485" s="22">
        <f t="shared" si="197"/>
        <v>22.4725</v>
      </c>
      <c r="M485" s="22">
        <f t="shared" si="198"/>
        <v>22.22</v>
      </c>
      <c r="AZ485" s="23"/>
      <c r="BA485" s="23"/>
      <c r="BB485" s="23"/>
    </row>
    <row r="486" spans="1:54" ht="15" x14ac:dyDescent="0.2">
      <c r="A486" s="18"/>
      <c r="B486" s="211"/>
      <c r="C486" s="30">
        <v>1827</v>
      </c>
      <c r="D486" s="25" t="s">
        <v>93</v>
      </c>
      <c r="E486" s="168"/>
      <c r="F486" s="80"/>
      <c r="G486" s="29"/>
      <c r="H486" s="170">
        <v>0</v>
      </c>
      <c r="I486" s="22">
        <f t="shared" si="194"/>
        <v>0</v>
      </c>
      <c r="J486" s="22">
        <f t="shared" si="195"/>
        <v>0</v>
      </c>
      <c r="K486" s="22">
        <f t="shared" si="196"/>
        <v>0</v>
      </c>
      <c r="L486" s="22">
        <f t="shared" si="197"/>
        <v>0</v>
      </c>
      <c r="M486" s="22">
        <f t="shared" si="198"/>
        <v>0</v>
      </c>
      <c r="AZ486" s="23"/>
      <c r="BA486" s="23"/>
      <c r="BB486" s="23"/>
    </row>
    <row r="487" spans="1:54" ht="15" x14ac:dyDescent="0.2">
      <c r="A487" s="18"/>
      <c r="B487" s="211"/>
      <c r="C487" s="30">
        <v>1828</v>
      </c>
      <c r="D487" s="25" t="s">
        <v>380</v>
      </c>
      <c r="E487" s="168"/>
      <c r="F487" s="80"/>
      <c r="G487" s="29">
        <v>0.68</v>
      </c>
      <c r="H487" s="170">
        <f>SUM(G487*$M$2)</f>
        <v>28.560000000000002</v>
      </c>
      <c r="I487" s="22">
        <f t="shared" si="194"/>
        <v>27.531840000000003</v>
      </c>
      <c r="J487" s="22">
        <f t="shared" si="195"/>
        <v>26.73216</v>
      </c>
      <c r="K487" s="22">
        <f t="shared" si="196"/>
        <v>26.132400000000001</v>
      </c>
      <c r="L487" s="22">
        <f t="shared" si="197"/>
        <v>25.418400000000002</v>
      </c>
      <c r="M487" s="22">
        <f t="shared" si="198"/>
        <v>25.132800000000003</v>
      </c>
      <c r="AZ487" s="23"/>
      <c r="BA487" s="23"/>
      <c r="BB487" s="23"/>
    </row>
    <row r="488" spans="1:54" ht="15" x14ac:dyDescent="0.2">
      <c r="A488" s="18"/>
      <c r="B488" s="211"/>
      <c r="C488" s="30">
        <v>18281</v>
      </c>
      <c r="D488" s="25" t="s">
        <v>380</v>
      </c>
      <c r="E488" s="168"/>
      <c r="F488" s="80"/>
      <c r="G488" s="29">
        <v>0</v>
      </c>
      <c r="H488" s="170">
        <f>SUM(G488*$M$2)</f>
        <v>0</v>
      </c>
      <c r="I488" s="22">
        <f t="shared" si="194"/>
        <v>0</v>
      </c>
      <c r="J488" s="22">
        <f t="shared" si="195"/>
        <v>0</v>
      </c>
      <c r="K488" s="22">
        <f t="shared" si="196"/>
        <v>0</v>
      </c>
      <c r="L488" s="22">
        <f t="shared" si="197"/>
        <v>0</v>
      </c>
      <c r="M488" s="22">
        <f t="shared" si="198"/>
        <v>0</v>
      </c>
      <c r="AZ488" s="23"/>
      <c r="BA488" s="23"/>
      <c r="BB488" s="23"/>
    </row>
    <row r="489" spans="1:54" ht="15" x14ac:dyDescent="0.2">
      <c r="A489" s="18"/>
      <c r="B489" s="211"/>
      <c r="C489" s="30">
        <v>1829</v>
      </c>
      <c r="D489" s="25" t="s">
        <v>94</v>
      </c>
      <c r="E489" s="168"/>
      <c r="F489" s="80"/>
      <c r="G489" s="29"/>
      <c r="H489" s="170">
        <v>31.13</v>
      </c>
      <c r="I489" s="22">
        <f t="shared" si="194"/>
        <v>30.009319999999999</v>
      </c>
      <c r="J489" s="22">
        <f t="shared" si="195"/>
        <v>29.13768</v>
      </c>
      <c r="K489" s="22">
        <f t="shared" si="196"/>
        <v>28.48395</v>
      </c>
      <c r="L489" s="22">
        <f t="shared" si="197"/>
        <v>27.7057</v>
      </c>
      <c r="M489" s="22">
        <f t="shared" si="198"/>
        <v>27.394399999999997</v>
      </c>
      <c r="AZ489" s="23"/>
      <c r="BA489" s="23"/>
      <c r="BB489" s="23"/>
    </row>
    <row r="490" spans="1:54" ht="15" x14ac:dyDescent="0.2">
      <c r="A490" s="18"/>
      <c r="B490" s="211"/>
      <c r="C490" s="30">
        <v>1830</v>
      </c>
      <c r="D490" s="25" t="s">
        <v>380</v>
      </c>
      <c r="E490" s="168"/>
      <c r="F490" s="80"/>
      <c r="G490" s="29"/>
      <c r="H490" s="170">
        <v>0</v>
      </c>
      <c r="I490" s="22">
        <f t="shared" si="194"/>
        <v>0</v>
      </c>
      <c r="J490" s="22">
        <f t="shared" si="195"/>
        <v>0</v>
      </c>
      <c r="K490" s="22">
        <f t="shared" si="196"/>
        <v>0</v>
      </c>
      <c r="L490" s="22">
        <f t="shared" si="197"/>
        <v>0</v>
      </c>
      <c r="M490" s="22">
        <f t="shared" si="198"/>
        <v>0</v>
      </c>
      <c r="AZ490" s="23"/>
      <c r="BA490" s="23"/>
      <c r="BB490" s="23"/>
    </row>
    <row r="491" spans="1:54" ht="15" x14ac:dyDescent="0.2">
      <c r="A491" s="18"/>
      <c r="B491" s="211"/>
      <c r="C491" s="30">
        <v>35261</v>
      </c>
      <c r="D491" s="25" t="s">
        <v>496</v>
      </c>
      <c r="E491" s="180"/>
      <c r="F491" s="80"/>
      <c r="G491" s="29">
        <v>0.43</v>
      </c>
      <c r="H491" s="170">
        <f>SUM(G491*$M$2)</f>
        <v>18.059999999999999</v>
      </c>
      <c r="I491" s="22">
        <f t="shared" ref="I491" si="209">SUM(H491-0.036*H491)</f>
        <v>17.409839999999999</v>
      </c>
      <c r="J491" s="22">
        <f t="shared" ref="J491" si="210">SUM(H491-0.064*H491)</f>
        <v>16.904159999999997</v>
      </c>
      <c r="K491" s="22">
        <f t="shared" ref="K491" si="211">SUM(H491-0.085*H491)</f>
        <v>16.524899999999999</v>
      </c>
      <c r="L491" s="22">
        <f t="shared" ref="L491" si="212">SUM(H491-0.11*H491)</f>
        <v>16.073399999999999</v>
      </c>
      <c r="M491" s="22">
        <f t="shared" ref="M491" si="213">SUM(H491-0.12*H491)</f>
        <v>15.892799999999999</v>
      </c>
      <c r="AZ491" s="23"/>
      <c r="BA491" s="23"/>
      <c r="BB491" s="23"/>
    </row>
    <row r="492" spans="1:54" ht="30" x14ac:dyDescent="0.2">
      <c r="A492" s="18"/>
      <c r="B492" s="211"/>
      <c r="C492" s="60">
        <v>127</v>
      </c>
      <c r="D492" s="41" t="s">
        <v>190</v>
      </c>
      <c r="E492" s="168" t="s">
        <v>439</v>
      </c>
      <c r="F492" s="80" t="s">
        <v>28</v>
      </c>
      <c r="G492" s="29">
        <v>0</v>
      </c>
      <c r="H492" s="170">
        <f>SUM(G492*$M$2)</f>
        <v>0</v>
      </c>
      <c r="I492" s="22">
        <f t="shared" si="194"/>
        <v>0</v>
      </c>
      <c r="J492" s="22">
        <f t="shared" si="195"/>
        <v>0</v>
      </c>
      <c r="K492" s="22">
        <f t="shared" si="196"/>
        <v>0</v>
      </c>
      <c r="L492" s="22">
        <f t="shared" si="197"/>
        <v>0</v>
      </c>
      <c r="M492" s="22">
        <f t="shared" si="198"/>
        <v>0</v>
      </c>
      <c r="AZ492" s="23"/>
      <c r="BA492" s="23"/>
      <c r="BB492" s="23"/>
    </row>
    <row r="493" spans="1:54" ht="30" x14ac:dyDescent="0.2">
      <c r="A493" s="18"/>
      <c r="B493" s="211"/>
      <c r="C493" s="27">
        <v>44</v>
      </c>
      <c r="D493" s="25" t="s">
        <v>191</v>
      </c>
      <c r="E493" s="168" t="s">
        <v>401</v>
      </c>
      <c r="F493" s="80">
        <v>12</v>
      </c>
      <c r="G493" s="29"/>
      <c r="H493" s="170">
        <v>0</v>
      </c>
      <c r="I493" s="22">
        <f t="shared" si="194"/>
        <v>0</v>
      </c>
      <c r="J493" s="22">
        <f t="shared" si="195"/>
        <v>0</v>
      </c>
      <c r="K493" s="22">
        <f t="shared" si="196"/>
        <v>0</v>
      </c>
      <c r="L493" s="22">
        <f t="shared" si="197"/>
        <v>0</v>
      </c>
      <c r="M493" s="22">
        <f t="shared" si="198"/>
        <v>0</v>
      </c>
      <c r="AZ493" s="23"/>
      <c r="BA493" s="23"/>
      <c r="BB493" s="23"/>
    </row>
    <row r="494" spans="1:54" ht="30" x14ac:dyDescent="0.2">
      <c r="A494" s="18"/>
      <c r="B494" s="211"/>
      <c r="C494" s="27">
        <v>176</v>
      </c>
      <c r="D494" s="41" t="s">
        <v>192</v>
      </c>
      <c r="E494" s="168"/>
      <c r="F494" s="80"/>
      <c r="G494" s="29"/>
      <c r="H494" s="170">
        <v>0</v>
      </c>
      <c r="I494" s="22">
        <f t="shared" si="194"/>
        <v>0</v>
      </c>
      <c r="J494" s="22">
        <f t="shared" si="195"/>
        <v>0</v>
      </c>
      <c r="K494" s="22">
        <f t="shared" si="196"/>
        <v>0</v>
      </c>
      <c r="L494" s="22">
        <f t="shared" si="197"/>
        <v>0</v>
      </c>
      <c r="M494" s="22">
        <f t="shared" si="198"/>
        <v>0</v>
      </c>
      <c r="AZ494" s="23"/>
      <c r="BA494" s="23"/>
      <c r="BB494" s="23"/>
    </row>
    <row r="495" spans="1:54" ht="30" x14ac:dyDescent="0.2">
      <c r="A495" s="18"/>
      <c r="B495" s="211"/>
      <c r="C495" s="27">
        <v>1761</v>
      </c>
      <c r="D495" s="41" t="s">
        <v>182</v>
      </c>
      <c r="E495" s="168"/>
      <c r="F495" s="80"/>
      <c r="G495" s="29"/>
      <c r="H495" s="170">
        <v>0</v>
      </c>
      <c r="I495" s="55">
        <f t="shared" si="194"/>
        <v>0</v>
      </c>
      <c r="J495" s="55">
        <f t="shared" si="195"/>
        <v>0</v>
      </c>
      <c r="K495" s="55">
        <f t="shared" si="196"/>
        <v>0</v>
      </c>
      <c r="L495" s="55">
        <f t="shared" si="197"/>
        <v>0</v>
      </c>
      <c r="M495" s="55">
        <f t="shared" si="198"/>
        <v>0</v>
      </c>
      <c r="AZ495" s="23"/>
      <c r="BA495" s="23"/>
      <c r="BB495" s="23"/>
    </row>
    <row r="496" spans="1:54" ht="30" x14ac:dyDescent="0.2">
      <c r="A496" s="18"/>
      <c r="B496" s="211"/>
      <c r="C496" s="27">
        <v>1762</v>
      </c>
      <c r="D496" s="41" t="s">
        <v>183</v>
      </c>
      <c r="E496" s="168"/>
      <c r="F496" s="80"/>
      <c r="G496" s="29"/>
      <c r="H496" s="170">
        <v>154.46</v>
      </c>
      <c r="I496" s="55">
        <f t="shared" si="194"/>
        <v>148.89944</v>
      </c>
      <c r="J496" s="55">
        <f t="shared" si="195"/>
        <v>144.57456000000002</v>
      </c>
      <c r="K496" s="55">
        <f t="shared" si="196"/>
        <v>141.33090000000001</v>
      </c>
      <c r="L496" s="55">
        <f t="shared" si="197"/>
        <v>137.46940000000001</v>
      </c>
      <c r="M496" s="55">
        <f t="shared" si="198"/>
        <v>135.9248</v>
      </c>
      <c r="AZ496" s="23"/>
      <c r="BA496" s="23"/>
      <c r="BB496" s="23"/>
    </row>
    <row r="497" spans="1:54" ht="30" x14ac:dyDescent="0.2">
      <c r="A497" s="18"/>
      <c r="B497" s="211"/>
      <c r="C497" s="124">
        <v>3011061</v>
      </c>
      <c r="D497" s="25" t="s">
        <v>309</v>
      </c>
      <c r="E497" s="168"/>
      <c r="F497" s="80"/>
      <c r="G497" s="29"/>
      <c r="H497" s="170">
        <v>65.373000000000005</v>
      </c>
      <c r="I497" s="55">
        <f t="shared" si="194"/>
        <v>63.019572000000004</v>
      </c>
      <c r="J497" s="55">
        <f t="shared" si="195"/>
        <v>61.189128000000004</v>
      </c>
      <c r="K497" s="55">
        <f t="shared" si="196"/>
        <v>59.816295000000004</v>
      </c>
      <c r="L497" s="55">
        <f t="shared" si="197"/>
        <v>58.181970000000007</v>
      </c>
      <c r="M497" s="55">
        <f t="shared" si="198"/>
        <v>57.528240000000004</v>
      </c>
      <c r="AZ497" s="23"/>
      <c r="BA497" s="23"/>
      <c r="BB497" s="23"/>
    </row>
    <row r="498" spans="1:54" ht="30" x14ac:dyDescent="0.2">
      <c r="A498" s="18"/>
      <c r="B498" s="211"/>
      <c r="C498" s="124">
        <v>3011062</v>
      </c>
      <c r="D498" s="25" t="s">
        <v>310</v>
      </c>
      <c r="E498" s="168"/>
      <c r="F498" s="80"/>
      <c r="G498" s="29"/>
      <c r="H498" s="170">
        <v>65.373000000000005</v>
      </c>
      <c r="I498" s="55">
        <f t="shared" si="194"/>
        <v>63.019572000000004</v>
      </c>
      <c r="J498" s="55">
        <f t="shared" si="195"/>
        <v>61.189128000000004</v>
      </c>
      <c r="K498" s="55">
        <f t="shared" si="196"/>
        <v>59.816295000000004</v>
      </c>
      <c r="L498" s="55">
        <f t="shared" si="197"/>
        <v>58.181970000000007</v>
      </c>
      <c r="M498" s="55">
        <f t="shared" si="198"/>
        <v>57.528240000000004</v>
      </c>
      <c r="AZ498" s="23"/>
      <c r="BA498" s="23"/>
      <c r="BB498" s="23"/>
    </row>
    <row r="499" spans="1:54" ht="15" x14ac:dyDescent="0.2">
      <c r="A499" s="18"/>
      <c r="B499" s="211"/>
      <c r="C499" s="187">
        <v>3500210</v>
      </c>
      <c r="D499" s="46" t="s">
        <v>508</v>
      </c>
      <c r="E499" s="183"/>
      <c r="F499" s="80"/>
      <c r="G499" s="29"/>
      <c r="H499" s="170">
        <v>82.15</v>
      </c>
      <c r="I499" s="55">
        <f t="shared" si="194"/>
        <v>79.192599999999999</v>
      </c>
      <c r="J499" s="55">
        <f t="shared" si="195"/>
        <v>76.892400000000009</v>
      </c>
      <c r="K499" s="55">
        <f t="shared" si="196"/>
        <v>75.16725000000001</v>
      </c>
      <c r="L499" s="55">
        <f t="shared" si="197"/>
        <v>73.113500000000002</v>
      </c>
      <c r="M499" s="55">
        <f t="shared" si="198"/>
        <v>72.292000000000002</v>
      </c>
      <c r="AZ499" s="23"/>
      <c r="BA499" s="23"/>
      <c r="BB499" s="23"/>
    </row>
    <row r="500" spans="1:54" ht="15" x14ac:dyDescent="0.2">
      <c r="A500" s="18"/>
      <c r="B500" s="211"/>
      <c r="C500" s="187">
        <v>350028</v>
      </c>
      <c r="D500" s="46" t="s">
        <v>523</v>
      </c>
      <c r="E500" s="197"/>
      <c r="F500" s="80"/>
      <c r="G500" s="29"/>
      <c r="H500" s="170">
        <v>82.15</v>
      </c>
      <c r="I500" s="55">
        <f t="shared" si="194"/>
        <v>79.192599999999999</v>
      </c>
      <c r="J500" s="55">
        <f t="shared" si="195"/>
        <v>76.892400000000009</v>
      </c>
      <c r="K500" s="55">
        <f t="shared" si="196"/>
        <v>75.16725000000001</v>
      </c>
      <c r="L500" s="55">
        <f t="shared" si="197"/>
        <v>73.113500000000002</v>
      </c>
      <c r="M500" s="55">
        <f t="shared" si="198"/>
        <v>72.292000000000002</v>
      </c>
      <c r="AZ500" s="23"/>
      <c r="BA500" s="23"/>
      <c r="BB500" s="23"/>
    </row>
    <row r="501" spans="1:54" ht="15" x14ac:dyDescent="0.2">
      <c r="A501" s="18"/>
      <c r="B501" s="211"/>
      <c r="C501" s="187">
        <v>3500310</v>
      </c>
      <c r="D501" s="46" t="s">
        <v>524</v>
      </c>
      <c r="E501" s="197"/>
      <c r="F501" s="80"/>
      <c r="G501" s="29"/>
      <c r="H501" s="170">
        <v>82.15</v>
      </c>
      <c r="I501" s="55">
        <f t="shared" si="194"/>
        <v>79.192599999999999</v>
      </c>
      <c r="J501" s="55">
        <f t="shared" si="195"/>
        <v>76.892400000000009</v>
      </c>
      <c r="K501" s="55">
        <f t="shared" si="196"/>
        <v>75.16725000000001</v>
      </c>
      <c r="L501" s="55">
        <f t="shared" si="197"/>
        <v>73.113500000000002</v>
      </c>
      <c r="M501" s="55">
        <f t="shared" si="198"/>
        <v>72.292000000000002</v>
      </c>
      <c r="AZ501" s="23"/>
      <c r="BA501" s="23"/>
      <c r="BB501" s="23"/>
    </row>
    <row r="502" spans="1:54" ht="30" x14ac:dyDescent="0.2">
      <c r="A502" s="18"/>
      <c r="B502" s="211"/>
      <c r="C502" s="187">
        <v>35001</v>
      </c>
      <c r="D502" s="46" t="s">
        <v>505</v>
      </c>
      <c r="E502" s="182"/>
      <c r="F502" s="80"/>
      <c r="G502" s="29"/>
      <c r="H502" s="170">
        <v>85.19</v>
      </c>
      <c r="I502" s="55">
        <f t="shared" si="194"/>
        <v>82.123159999999999</v>
      </c>
      <c r="J502" s="55">
        <f t="shared" si="195"/>
        <v>79.737839999999991</v>
      </c>
      <c r="K502" s="55">
        <f t="shared" si="196"/>
        <v>77.948849999999993</v>
      </c>
      <c r="L502" s="55">
        <f t="shared" si="197"/>
        <v>75.819099999999992</v>
      </c>
      <c r="M502" s="55">
        <f t="shared" si="198"/>
        <v>74.967199999999991</v>
      </c>
      <c r="AZ502" s="23" t="e">
        <f>SUM(1000/#REF!)</f>
        <v>#REF!</v>
      </c>
      <c r="BA502" s="23" t="e">
        <f>SUM(3000/#REF!)</f>
        <v>#REF!</v>
      </c>
      <c r="BB502" s="23" t="e">
        <f>SUM(10000/#REF!)</f>
        <v>#REF!</v>
      </c>
    </row>
    <row r="503" spans="1:54" ht="56.25" x14ac:dyDescent="0.2">
      <c r="A503" s="18"/>
      <c r="B503" s="211"/>
      <c r="C503" s="27">
        <v>93</v>
      </c>
      <c r="D503" s="25" t="s">
        <v>139</v>
      </c>
      <c r="E503" s="168" t="s">
        <v>467</v>
      </c>
      <c r="F503" s="80">
        <v>12</v>
      </c>
      <c r="G503" s="29">
        <v>1.1200000000000001</v>
      </c>
      <c r="H503" s="170">
        <f>SUM(G503*$M$2)</f>
        <v>47.040000000000006</v>
      </c>
      <c r="I503" s="22">
        <f t="shared" si="194"/>
        <v>45.346560000000004</v>
      </c>
      <c r="J503" s="22">
        <f t="shared" si="195"/>
        <v>44.029440000000008</v>
      </c>
      <c r="K503" s="22">
        <f t="shared" si="196"/>
        <v>43.041600000000003</v>
      </c>
      <c r="L503" s="22">
        <f t="shared" si="197"/>
        <v>41.865600000000008</v>
      </c>
      <c r="M503" s="22">
        <f t="shared" si="198"/>
        <v>41.395200000000003</v>
      </c>
      <c r="AZ503" s="23"/>
      <c r="BA503" s="23"/>
      <c r="BB503" s="23"/>
    </row>
    <row r="504" spans="1:54" ht="15" x14ac:dyDescent="0.2">
      <c r="A504" s="18"/>
      <c r="B504" s="211"/>
      <c r="C504" s="27">
        <v>931</v>
      </c>
      <c r="D504" s="25" t="s">
        <v>136</v>
      </c>
      <c r="E504" s="159"/>
      <c r="F504" s="80"/>
      <c r="G504" s="29">
        <v>0</v>
      </c>
      <c r="H504" s="170">
        <f>SUM(G504*$M$2)</f>
        <v>0</v>
      </c>
      <c r="I504" s="22">
        <f t="shared" si="194"/>
        <v>0</v>
      </c>
      <c r="J504" s="22">
        <f t="shared" si="195"/>
        <v>0</v>
      </c>
      <c r="K504" s="22">
        <f t="shared" si="196"/>
        <v>0</v>
      </c>
      <c r="L504" s="22">
        <f t="shared" si="197"/>
        <v>0</v>
      </c>
      <c r="M504" s="22">
        <f t="shared" si="198"/>
        <v>0</v>
      </c>
      <c r="AZ504" s="23" t="e">
        <f>SUM(1000/#REF!)</f>
        <v>#REF!</v>
      </c>
      <c r="BA504" s="23" t="e">
        <f>SUM(3000/#REF!)</f>
        <v>#REF!</v>
      </c>
      <c r="BB504" s="23" t="e">
        <f>SUM(10000/#REF!)</f>
        <v>#REF!</v>
      </c>
    </row>
    <row r="505" spans="1:54" ht="15" x14ac:dyDescent="0.2">
      <c r="A505" s="18"/>
      <c r="B505" s="211"/>
      <c r="C505" s="27">
        <v>932</v>
      </c>
      <c r="D505" s="25" t="s">
        <v>137</v>
      </c>
      <c r="E505" s="159"/>
      <c r="F505" s="80"/>
      <c r="G505" s="29">
        <v>0.56581599999999999</v>
      </c>
      <c r="H505" s="170">
        <f>SUM(G505*$M$2)</f>
        <v>23.764271999999998</v>
      </c>
      <c r="I505" s="22">
        <f t="shared" si="194"/>
        <v>22.908758207999998</v>
      </c>
      <c r="J505" s="22">
        <f t="shared" si="195"/>
        <v>22.243358592</v>
      </c>
      <c r="K505" s="22">
        <f t="shared" si="196"/>
        <v>21.744308879999998</v>
      </c>
      <c r="L505" s="22">
        <f t="shared" si="197"/>
        <v>21.15020208</v>
      </c>
      <c r="M505" s="22">
        <f t="shared" si="198"/>
        <v>20.912559359999999</v>
      </c>
      <c r="AZ505" s="23" t="e">
        <f>SUM(1000/#REF!)</f>
        <v>#REF!</v>
      </c>
      <c r="BA505" s="23" t="e">
        <f>SUM(3000/#REF!)</f>
        <v>#REF!</v>
      </c>
      <c r="BB505" s="23" t="e">
        <f>SUM(10000/#REF!)</f>
        <v>#REF!</v>
      </c>
    </row>
    <row r="506" spans="1:54" ht="35.25" customHeight="1" x14ac:dyDescent="0.2">
      <c r="A506" s="18"/>
      <c r="C506" s="27">
        <v>933</v>
      </c>
      <c r="D506" s="25" t="s">
        <v>138</v>
      </c>
      <c r="E506" s="159"/>
      <c r="F506" s="80"/>
      <c r="G506" s="29">
        <v>0.75434999999999997</v>
      </c>
      <c r="H506" s="170">
        <f>SUM(G506*$M$2)</f>
        <v>31.682699999999997</v>
      </c>
      <c r="I506" s="22">
        <f t="shared" si="194"/>
        <v>30.542122799999998</v>
      </c>
      <c r="J506" s="22">
        <f t="shared" si="195"/>
        <v>29.655007199999996</v>
      </c>
      <c r="K506" s="22">
        <f t="shared" si="196"/>
        <v>28.989670499999995</v>
      </c>
      <c r="L506" s="22">
        <f t="shared" si="197"/>
        <v>28.197602999999997</v>
      </c>
      <c r="M506" s="22">
        <f t="shared" si="198"/>
        <v>27.880775999999997</v>
      </c>
      <c r="AO506" s="23" t="e">
        <f>SUM(1000/#REF!)</f>
        <v>#REF!</v>
      </c>
      <c r="AP506" s="23" t="e">
        <f>SUM(3000/#REF!)</f>
        <v>#REF!</v>
      </c>
      <c r="AQ506" s="23" t="e">
        <f>SUM(10000/#REF!)</f>
        <v>#REF!</v>
      </c>
    </row>
    <row r="507" spans="1:54" ht="32.25" customHeight="1" x14ac:dyDescent="0.2">
      <c r="A507" s="18"/>
      <c r="E507"/>
      <c r="I507"/>
      <c r="J507"/>
      <c r="AO507" s="23" t="e">
        <f>SUM(1000/#REF!)</f>
        <v>#REF!</v>
      </c>
      <c r="AP507" s="23" t="e">
        <f>SUM(3000/#REF!)</f>
        <v>#REF!</v>
      </c>
      <c r="AQ507" s="23" t="e">
        <f>SUM(10000/#REF!)</f>
        <v>#REF!</v>
      </c>
    </row>
    <row r="508" spans="1:54" ht="32.25" customHeight="1" x14ac:dyDescent="0.2">
      <c r="A508" s="18"/>
      <c r="E508"/>
      <c r="I508"/>
      <c r="J508"/>
      <c r="AO508" s="23" t="e">
        <f>SUM(1000/#REF!)</f>
        <v>#REF!</v>
      </c>
      <c r="AP508" s="23" t="e">
        <f>SUM(3000/#REF!)</f>
        <v>#REF!</v>
      </c>
      <c r="AQ508" s="23" t="e">
        <f>SUM(10000/#REF!)</f>
        <v>#REF!</v>
      </c>
    </row>
    <row r="509" spans="1:54" ht="32.25" customHeight="1" x14ac:dyDescent="0.2">
      <c r="A509" s="18"/>
      <c r="E509"/>
      <c r="I509"/>
      <c r="J509"/>
      <c r="AO509" s="23" t="e">
        <f>SUM(1000/#REF!)</f>
        <v>#REF!</v>
      </c>
      <c r="AP509" s="23" t="e">
        <f>SUM(3000/#REF!)</f>
        <v>#REF!</v>
      </c>
      <c r="AQ509" s="23" t="e">
        <f>SUM(10000/#REF!)</f>
        <v>#REF!</v>
      </c>
    </row>
    <row r="510" spans="1:54" ht="32.25" customHeight="1" x14ac:dyDescent="0.2">
      <c r="A510" s="18"/>
      <c r="E510"/>
      <c r="I510"/>
      <c r="J510"/>
      <c r="AO510" s="23" t="e">
        <f>SUM(1000/#REF!)</f>
        <v>#REF!</v>
      </c>
      <c r="AP510" s="23" t="e">
        <f>SUM(3000/#REF!)</f>
        <v>#REF!</v>
      </c>
      <c r="AQ510" s="23"/>
    </row>
    <row r="511" spans="1:54" ht="32.25" customHeight="1" x14ac:dyDescent="0.2">
      <c r="A511" s="18"/>
      <c r="E511"/>
      <c r="I511"/>
      <c r="J511"/>
      <c r="AO511" s="23" t="e">
        <f>SUM(1000/#REF!)</f>
        <v>#REF!</v>
      </c>
      <c r="AP511" s="23" t="e">
        <f>SUM(3000/#REF!)</f>
        <v>#REF!</v>
      </c>
      <c r="AQ511" s="23"/>
    </row>
    <row r="512" spans="1:54" ht="32.25" customHeight="1" x14ac:dyDescent="0.2">
      <c r="A512" s="18"/>
      <c r="E512"/>
      <c r="I512"/>
      <c r="J512"/>
      <c r="AO512" s="23" t="e">
        <f>SUM(1000/#REF!)</f>
        <v>#REF!</v>
      </c>
      <c r="AP512" s="23" t="e">
        <f>SUM(3000/#REF!)</f>
        <v>#REF!</v>
      </c>
      <c r="AQ512" s="23"/>
    </row>
    <row r="513" spans="1:43" ht="32.25" customHeight="1" x14ac:dyDescent="0.2">
      <c r="A513" s="18"/>
      <c r="E513"/>
      <c r="I513"/>
      <c r="J513"/>
      <c r="AO513" s="23" t="e">
        <f>SUM(1000/#REF!)</f>
        <v>#REF!</v>
      </c>
      <c r="AP513" s="23" t="e">
        <f>SUM(3000/#REF!)</f>
        <v>#REF!</v>
      </c>
      <c r="AQ513" s="23"/>
    </row>
    <row r="514" spans="1:43" ht="32.25" customHeight="1" x14ac:dyDescent="0.2">
      <c r="A514" s="18"/>
      <c r="E514"/>
      <c r="I514"/>
      <c r="J514"/>
      <c r="AO514" s="23"/>
      <c r="AP514" s="23"/>
      <c r="AQ514" s="23"/>
    </row>
    <row r="515" spans="1:43" ht="34.5" customHeight="1" x14ac:dyDescent="0.2">
      <c r="A515" s="18"/>
      <c r="E515"/>
      <c r="I515"/>
      <c r="J515"/>
      <c r="AO515" s="23" t="e">
        <f>SUM(1000/#REF!)</f>
        <v>#REF!</v>
      </c>
      <c r="AP515" s="23" t="e">
        <f>SUM(3000/#REF!)</f>
        <v>#REF!</v>
      </c>
      <c r="AQ515" s="23" t="e">
        <f>SUM(10000/#REF!)</f>
        <v>#REF!</v>
      </c>
    </row>
    <row r="516" spans="1:43" ht="34.5" customHeight="1" x14ac:dyDescent="0.2">
      <c r="A516" s="18"/>
      <c r="E516"/>
      <c r="I516"/>
      <c r="J516"/>
      <c r="AO516" s="23" t="e">
        <f>SUM(1000/#REF!)</f>
        <v>#REF!</v>
      </c>
      <c r="AP516" s="23" t="e">
        <f>SUM(3000/#REF!)</f>
        <v>#REF!</v>
      </c>
      <c r="AQ516" s="23"/>
    </row>
    <row r="517" spans="1:43" ht="34.5" customHeight="1" x14ac:dyDescent="0.2">
      <c r="A517" s="18"/>
      <c r="E517"/>
      <c r="I517"/>
      <c r="J517"/>
      <c r="AO517" s="23" t="e">
        <f>SUM(1000/#REF!)</f>
        <v>#REF!</v>
      </c>
      <c r="AP517" s="23" t="e">
        <f>SUM(3000/#REF!)</f>
        <v>#REF!</v>
      </c>
      <c r="AQ517" s="23"/>
    </row>
    <row r="518" spans="1:43" ht="34.5" customHeight="1" x14ac:dyDescent="0.2">
      <c r="A518" s="18"/>
      <c r="E518"/>
      <c r="I518"/>
      <c r="J518"/>
      <c r="AO518" s="23" t="e">
        <f>SUM(1000/#REF!)</f>
        <v>#REF!</v>
      </c>
      <c r="AP518" s="23" t="e">
        <f>SUM(3000/#REF!)</f>
        <v>#REF!</v>
      </c>
      <c r="AQ518" s="23"/>
    </row>
    <row r="519" spans="1:43" ht="34.5" customHeight="1" x14ac:dyDescent="0.2">
      <c r="A519" s="18"/>
      <c r="E519"/>
      <c r="I519"/>
      <c r="J519"/>
      <c r="AO519" s="23" t="e">
        <f>SUM(1000/#REF!)</f>
        <v>#REF!</v>
      </c>
      <c r="AP519" s="23" t="e">
        <f>SUM(3000/#REF!)</f>
        <v>#REF!</v>
      </c>
      <c r="AQ519" s="23"/>
    </row>
    <row r="520" spans="1:43" ht="34.5" customHeight="1" x14ac:dyDescent="0.2">
      <c r="A520" s="18"/>
      <c r="E520"/>
      <c r="I520"/>
      <c r="J520"/>
      <c r="AO520" s="23" t="e">
        <f>SUM(1000/#REF!)</f>
        <v>#REF!</v>
      </c>
      <c r="AP520" s="23" t="e">
        <f>SUM(3000/#REF!)</f>
        <v>#REF!</v>
      </c>
      <c r="AQ520" s="23"/>
    </row>
    <row r="521" spans="1:43" ht="34.5" customHeight="1" x14ac:dyDescent="0.2">
      <c r="A521" s="18"/>
      <c r="E521"/>
      <c r="I521"/>
      <c r="J521"/>
      <c r="AO521" s="23"/>
      <c r="AP521" s="23"/>
      <c r="AQ521" s="23"/>
    </row>
    <row r="522" spans="1:43" ht="34.5" customHeight="1" x14ac:dyDescent="0.2">
      <c r="A522" s="18"/>
      <c r="E522"/>
      <c r="I522"/>
      <c r="J522"/>
      <c r="AO522" s="23"/>
      <c r="AP522" s="23"/>
      <c r="AQ522" s="23"/>
    </row>
    <row r="523" spans="1:43" ht="34.5" customHeight="1" x14ac:dyDescent="0.2">
      <c r="A523" s="18"/>
      <c r="E523"/>
      <c r="I523"/>
      <c r="J523"/>
      <c r="AO523" s="23"/>
      <c r="AP523" s="23"/>
      <c r="AQ523" s="23"/>
    </row>
    <row r="524" spans="1:43" ht="34.5" customHeight="1" x14ac:dyDescent="0.2">
      <c r="A524" s="18"/>
      <c r="E524"/>
      <c r="I524"/>
      <c r="J524"/>
      <c r="AO524" s="23"/>
      <c r="AP524" s="23"/>
      <c r="AQ524" s="23"/>
    </row>
    <row r="525" spans="1:43" ht="34.5" customHeight="1" x14ac:dyDescent="0.2">
      <c r="A525" s="18"/>
      <c r="E525"/>
      <c r="I525"/>
      <c r="J525"/>
      <c r="AO525" s="23"/>
      <c r="AP525" s="23"/>
      <c r="AQ525" s="23"/>
    </row>
    <row r="526" spans="1:43" ht="34.5" customHeight="1" x14ac:dyDescent="0.2">
      <c r="A526" s="18"/>
      <c r="E526"/>
      <c r="I526"/>
      <c r="J526"/>
      <c r="AO526" s="23" t="e">
        <f>SUM(1000/#REF!)</f>
        <v>#REF!</v>
      </c>
      <c r="AP526" s="23" t="e">
        <f>SUM(3000/#REF!)</f>
        <v>#REF!</v>
      </c>
      <c r="AQ526" s="23" t="e">
        <f>SUM(10000/#REF!)</f>
        <v>#REF!</v>
      </c>
    </row>
    <row r="527" spans="1:43" ht="34.5" customHeight="1" x14ac:dyDescent="0.2">
      <c r="A527" s="18"/>
      <c r="E527"/>
      <c r="I527"/>
      <c r="J527"/>
      <c r="AO527" s="23" t="e">
        <f>SUM(1000/#REF!)</f>
        <v>#REF!</v>
      </c>
      <c r="AP527" s="23" t="e">
        <f>SUM(3000/#REF!)</f>
        <v>#REF!</v>
      </c>
      <c r="AQ527" s="23" t="e">
        <f>SUM(10000/#REF!)</f>
        <v>#REF!</v>
      </c>
    </row>
    <row r="528" spans="1:43" ht="34.5" customHeight="1" x14ac:dyDescent="0.2">
      <c r="A528" s="18"/>
      <c r="E528"/>
      <c r="I528"/>
      <c r="J528"/>
      <c r="AO528" s="23" t="e">
        <f>SUM(1000/#REF!)</f>
        <v>#REF!</v>
      </c>
      <c r="AP528" s="23" t="e">
        <f>SUM(3000/#REF!)</f>
        <v>#REF!</v>
      </c>
      <c r="AQ528" s="23" t="e">
        <f>SUM(10000/#REF!)</f>
        <v>#REF!</v>
      </c>
    </row>
    <row r="529" spans="1:43" ht="34.5" customHeight="1" x14ac:dyDescent="0.2">
      <c r="A529" s="18"/>
      <c r="E529"/>
      <c r="I529"/>
      <c r="J529"/>
      <c r="AO529" s="23" t="e">
        <f>SUM(1000/#REF!)</f>
        <v>#REF!</v>
      </c>
      <c r="AP529" s="23" t="e">
        <f>SUM(3000/#REF!)</f>
        <v>#REF!</v>
      </c>
      <c r="AQ529" s="23" t="e">
        <f>SUM(10000/#REF!)</f>
        <v>#REF!</v>
      </c>
    </row>
    <row r="530" spans="1:43" ht="17.25" customHeight="1" x14ac:dyDescent="0.2">
      <c r="A530" s="18"/>
      <c r="E530"/>
      <c r="I530"/>
      <c r="J530"/>
      <c r="AO530" s="23" t="e">
        <f>SUM(1000/#REF!)</f>
        <v>#REF!</v>
      </c>
      <c r="AP530" s="23" t="e">
        <f>SUM(3000/#REF!)</f>
        <v>#REF!</v>
      </c>
      <c r="AQ530" s="23" t="e">
        <f>SUM(10000/#REF!)</f>
        <v>#REF!</v>
      </c>
    </row>
    <row r="531" spans="1:43" ht="17.25" customHeight="1" x14ac:dyDescent="0.2">
      <c r="A531" s="18"/>
      <c r="E531"/>
      <c r="I531"/>
      <c r="J531"/>
      <c r="AO531" s="23" t="e">
        <f>SUM(1000/#REF!)</f>
        <v>#REF!</v>
      </c>
      <c r="AP531" s="23" t="e">
        <f>SUM(3000/#REF!)</f>
        <v>#REF!</v>
      </c>
      <c r="AQ531" s="23" t="e">
        <f>SUM(10000/#REF!)</f>
        <v>#REF!</v>
      </c>
    </row>
    <row r="532" spans="1:43" ht="21.75" customHeight="1" x14ac:dyDescent="0.2">
      <c r="A532" s="18"/>
      <c r="E532"/>
      <c r="I532"/>
      <c r="J532"/>
      <c r="AO532" s="23" t="e">
        <f>SUM(1000/#REF!)</f>
        <v>#REF!</v>
      </c>
      <c r="AP532" s="23" t="e">
        <f>SUM(3000/#REF!)</f>
        <v>#REF!</v>
      </c>
      <c r="AQ532" s="23" t="e">
        <f>SUM(10000/#REF!)</f>
        <v>#REF!</v>
      </c>
    </row>
    <row r="533" spans="1:43" ht="21.75" customHeight="1" x14ac:dyDescent="0.2">
      <c r="A533" s="18"/>
      <c r="E533"/>
      <c r="I533"/>
      <c r="J533"/>
      <c r="AO533" s="23" t="e">
        <f>SUM(1000/#REF!)</f>
        <v>#REF!</v>
      </c>
      <c r="AP533" s="23" t="e">
        <f>SUM(3000/#REF!)</f>
        <v>#REF!</v>
      </c>
      <c r="AQ533" s="23" t="e">
        <f>SUM(10000/#REF!)</f>
        <v>#REF!</v>
      </c>
    </row>
    <row r="534" spans="1:43" ht="21.75" customHeight="1" x14ac:dyDescent="0.2">
      <c r="A534" s="18"/>
      <c r="E534"/>
      <c r="I534"/>
      <c r="J534"/>
      <c r="AO534" s="23" t="e">
        <f>SUM(1000/#REF!)</f>
        <v>#REF!</v>
      </c>
      <c r="AP534" s="23" t="e">
        <f>SUM(3000/#REF!)</f>
        <v>#REF!</v>
      </c>
      <c r="AQ534" s="23" t="e">
        <f>SUM(10000/#REF!)</f>
        <v>#REF!</v>
      </c>
    </row>
    <row r="535" spans="1:43" ht="21.75" customHeight="1" x14ac:dyDescent="0.2">
      <c r="A535" s="18"/>
      <c r="E535"/>
      <c r="I535"/>
      <c r="J535"/>
      <c r="AO535" s="23" t="e">
        <f>SUM(1000/#REF!)</f>
        <v>#REF!</v>
      </c>
      <c r="AP535" s="23" t="e">
        <f>SUM(3000/#REF!)</f>
        <v>#REF!</v>
      </c>
      <c r="AQ535" s="23" t="e">
        <f>SUM(10000/#REF!)</f>
        <v>#REF!</v>
      </c>
    </row>
    <row r="536" spans="1:43" ht="17.25" customHeight="1" x14ac:dyDescent="0.2">
      <c r="A536" s="18"/>
      <c r="E536"/>
      <c r="I536"/>
      <c r="J536"/>
      <c r="AO536" s="23" t="e">
        <f>SUM(1000/#REF!)</f>
        <v>#REF!</v>
      </c>
      <c r="AP536" s="23" t="e">
        <f>SUM(3000/#REF!)</f>
        <v>#REF!</v>
      </c>
      <c r="AQ536" s="23" t="e">
        <f>SUM(10000/#REF!)</f>
        <v>#REF!</v>
      </c>
    </row>
    <row r="537" spans="1:43" ht="17.25" customHeight="1" x14ac:dyDescent="0.2">
      <c r="A537" s="18"/>
      <c r="E537"/>
      <c r="I537"/>
      <c r="J537"/>
      <c r="AO537" s="23" t="e">
        <f>SUM(1000/#REF!)</f>
        <v>#REF!</v>
      </c>
      <c r="AP537" s="23" t="e">
        <f>SUM(3000/#REF!)</f>
        <v>#REF!</v>
      </c>
      <c r="AQ537" s="23" t="e">
        <f>SUM(10000/#REF!)</f>
        <v>#REF!</v>
      </c>
    </row>
    <row r="538" spans="1:43" ht="17.25" customHeight="1" x14ac:dyDescent="0.2">
      <c r="A538" s="18"/>
      <c r="E538"/>
      <c r="I538"/>
      <c r="J538"/>
      <c r="AO538" s="23"/>
      <c r="AP538" s="23"/>
      <c r="AQ538" s="23"/>
    </row>
    <row r="539" spans="1:43" ht="17.25" customHeight="1" x14ac:dyDescent="0.2">
      <c r="A539" s="18"/>
      <c r="E539"/>
      <c r="I539"/>
      <c r="J539"/>
      <c r="AO539" s="23"/>
      <c r="AP539" s="23"/>
      <c r="AQ539" s="23"/>
    </row>
    <row r="540" spans="1:43" ht="17.25" customHeight="1" x14ac:dyDescent="0.2">
      <c r="A540" s="18"/>
      <c r="E540"/>
      <c r="I540"/>
      <c r="J540"/>
      <c r="AO540" s="23" t="e">
        <f>SUM(1000/#REF!)</f>
        <v>#REF!</v>
      </c>
      <c r="AP540" s="23" t="e">
        <f>SUM(3000/#REF!)</f>
        <v>#REF!</v>
      </c>
      <c r="AQ540" s="23" t="e">
        <f>SUM(10000/#REF!)</f>
        <v>#REF!</v>
      </c>
    </row>
    <row r="541" spans="1:43" ht="17.25" customHeight="1" x14ac:dyDescent="0.2">
      <c r="A541" s="18"/>
      <c r="E541"/>
      <c r="I541"/>
      <c r="J541"/>
      <c r="AO541" s="23" t="e">
        <f>SUM(1000/#REF!)</f>
        <v>#REF!</v>
      </c>
      <c r="AP541" s="23" t="e">
        <f>SUM(3000/#REF!)</f>
        <v>#REF!</v>
      </c>
      <c r="AQ541" s="23" t="e">
        <f>SUM(10000/#REF!)</f>
        <v>#REF!</v>
      </c>
    </row>
    <row r="542" spans="1:43" ht="17.25" customHeight="1" x14ac:dyDescent="0.2">
      <c r="A542" s="18"/>
      <c r="E542"/>
      <c r="I542"/>
      <c r="J542"/>
      <c r="AO542" s="23" t="e">
        <f>SUM(1000/#REF!)</f>
        <v>#REF!</v>
      </c>
      <c r="AP542" s="23" t="e">
        <f>SUM(3000/#REF!)</f>
        <v>#REF!</v>
      </c>
      <c r="AQ542" s="23" t="e">
        <f>SUM(10000/#REF!)</f>
        <v>#REF!</v>
      </c>
    </row>
    <row r="543" spans="1:43" ht="17.25" customHeight="1" x14ac:dyDescent="0.2">
      <c r="A543" s="18"/>
      <c r="E543"/>
      <c r="I543"/>
      <c r="J543"/>
      <c r="AO543" s="23" t="e">
        <f>SUM(1000/#REF!)</f>
        <v>#REF!</v>
      </c>
      <c r="AP543" s="23" t="e">
        <f>SUM(3000/#REF!)</f>
        <v>#REF!</v>
      </c>
      <c r="AQ543" s="23" t="e">
        <f>SUM(10000/#REF!)</f>
        <v>#REF!</v>
      </c>
    </row>
    <row r="544" spans="1:43" ht="17.25" customHeight="1" x14ac:dyDescent="0.2">
      <c r="A544" s="18"/>
      <c r="E544"/>
      <c r="I544"/>
      <c r="J544"/>
      <c r="AO544" s="23" t="e">
        <f>SUM(1000/#REF!)</f>
        <v>#REF!</v>
      </c>
      <c r="AP544" s="23" t="e">
        <f>SUM(3000/#REF!)</f>
        <v>#REF!</v>
      </c>
      <c r="AQ544" s="23" t="e">
        <f>SUM(10000/#REF!)</f>
        <v>#REF!</v>
      </c>
    </row>
    <row r="545" spans="1:43" ht="17.25" customHeight="1" x14ac:dyDescent="0.2">
      <c r="A545" s="18"/>
      <c r="E545"/>
      <c r="I545"/>
      <c r="J545"/>
      <c r="AO545" s="23" t="e">
        <f>SUM(1000/#REF!)</f>
        <v>#REF!</v>
      </c>
      <c r="AP545" s="23" t="e">
        <f>SUM(3000/#REF!)</f>
        <v>#REF!</v>
      </c>
      <c r="AQ545" s="23" t="e">
        <f>SUM(10000/#REF!)</f>
        <v>#REF!</v>
      </c>
    </row>
    <row r="546" spans="1:43" ht="17.25" customHeight="1" x14ac:dyDescent="0.2">
      <c r="A546" s="18"/>
      <c r="E546"/>
      <c r="I546"/>
      <c r="J546"/>
      <c r="AO546" s="23" t="e">
        <f>SUM(1000/#REF!)</f>
        <v>#REF!</v>
      </c>
      <c r="AP546" s="23" t="e">
        <f>SUM(3000/#REF!)</f>
        <v>#REF!</v>
      </c>
      <c r="AQ546" s="23" t="e">
        <f>SUM(10000/#REF!)</f>
        <v>#REF!</v>
      </c>
    </row>
    <row r="547" spans="1:43" ht="17.25" customHeight="1" x14ac:dyDescent="0.2">
      <c r="A547" s="18"/>
      <c r="E547"/>
      <c r="I547"/>
      <c r="J547"/>
      <c r="AO547" s="23" t="e">
        <f>SUM(1000/#REF!)</f>
        <v>#REF!</v>
      </c>
      <c r="AP547" s="23" t="e">
        <f>SUM(3000/#REF!)</f>
        <v>#REF!</v>
      </c>
      <c r="AQ547" s="23" t="e">
        <f>SUM(10000/#REF!)</f>
        <v>#REF!</v>
      </c>
    </row>
    <row r="548" spans="1:43" ht="17.25" customHeight="1" x14ac:dyDescent="0.2">
      <c r="A548" s="18"/>
      <c r="E548"/>
      <c r="I548"/>
      <c r="J548"/>
      <c r="AO548" s="23"/>
      <c r="AP548" s="23"/>
      <c r="AQ548" s="23"/>
    </row>
    <row r="549" spans="1:43" ht="21" customHeight="1" x14ac:dyDescent="0.2">
      <c r="A549" s="18"/>
      <c r="E549"/>
      <c r="I549"/>
      <c r="J549"/>
      <c r="AO549" s="23" t="e">
        <f>SUM(1000/#REF!)</f>
        <v>#REF!</v>
      </c>
      <c r="AP549" s="23" t="e">
        <f>SUM(3000/#REF!)</f>
        <v>#REF!</v>
      </c>
      <c r="AQ549" s="23" t="e">
        <f>SUM(10000/#REF!)</f>
        <v>#REF!</v>
      </c>
    </row>
    <row r="550" spans="1:43" ht="21" customHeight="1" x14ac:dyDescent="0.2">
      <c r="A550" s="18"/>
      <c r="E550"/>
      <c r="I550"/>
      <c r="J550"/>
      <c r="AO550" s="23"/>
      <c r="AP550" s="23"/>
      <c r="AQ550" s="23"/>
    </row>
    <row r="551" spans="1:43" ht="21" customHeight="1" x14ac:dyDescent="0.2">
      <c r="A551" s="18"/>
      <c r="E551"/>
      <c r="I551"/>
      <c r="J551"/>
      <c r="AO551" s="23"/>
      <c r="AP551" s="23"/>
      <c r="AQ551" s="23"/>
    </row>
    <row r="552" spans="1:43" ht="21" customHeight="1" x14ac:dyDescent="0.2">
      <c r="A552" s="18"/>
      <c r="E552"/>
      <c r="I552"/>
      <c r="J552"/>
      <c r="AO552" s="23"/>
      <c r="AP552" s="23"/>
      <c r="AQ552" s="23"/>
    </row>
    <row r="553" spans="1:43" ht="27" customHeight="1" x14ac:dyDescent="0.2">
      <c r="A553" s="18"/>
      <c r="E553"/>
      <c r="I553"/>
      <c r="J553"/>
      <c r="AO553" s="23" t="e">
        <f>SUM(1000/#REF!)</f>
        <v>#REF!</v>
      </c>
      <c r="AP553" s="23" t="e">
        <f>SUM(3000/#REF!)</f>
        <v>#REF!</v>
      </c>
      <c r="AQ553" s="23" t="e">
        <f>SUM(10000/#REF!)</f>
        <v>#REF!</v>
      </c>
    </row>
    <row r="554" spans="1:43" ht="27" customHeight="1" x14ac:dyDescent="0.2">
      <c r="A554" s="18"/>
      <c r="E554"/>
      <c r="I554"/>
      <c r="J554"/>
      <c r="AO554" s="23"/>
      <c r="AP554" s="23"/>
      <c r="AQ554" s="23"/>
    </row>
    <row r="555" spans="1:43" ht="27" customHeight="1" x14ac:dyDescent="0.2">
      <c r="A555" s="18"/>
      <c r="E555"/>
      <c r="I555"/>
      <c r="J555"/>
      <c r="AO555" s="23"/>
      <c r="AP555" s="23"/>
      <c r="AQ555" s="23"/>
    </row>
    <row r="556" spans="1:43" ht="20.25" customHeight="1" x14ac:dyDescent="0.2">
      <c r="A556" s="18"/>
      <c r="E556"/>
      <c r="I556"/>
      <c r="J556"/>
      <c r="AO556" s="23"/>
      <c r="AP556" s="23"/>
      <c r="AQ556" s="23"/>
    </row>
    <row r="557" spans="1:43" ht="20.25" customHeight="1" x14ac:dyDescent="0.2">
      <c r="A557" s="18"/>
      <c r="E557"/>
      <c r="I557"/>
      <c r="J557"/>
      <c r="AO557" s="23"/>
      <c r="AP557" s="23"/>
      <c r="AQ557" s="23"/>
    </row>
    <row r="558" spans="1:43" ht="20.25" customHeight="1" x14ac:dyDescent="0.2">
      <c r="A558" s="18"/>
      <c r="E558"/>
      <c r="I558"/>
      <c r="J558"/>
      <c r="AO558" s="23"/>
      <c r="AP558" s="23"/>
      <c r="AQ558" s="23"/>
    </row>
    <row r="559" spans="1:43" ht="17.25" customHeight="1" x14ac:dyDescent="0.2">
      <c r="A559" s="18"/>
      <c r="E559"/>
      <c r="I559"/>
      <c r="J559"/>
      <c r="AO559" s="23" t="e">
        <f>SUM(1000/#REF!)</f>
        <v>#REF!</v>
      </c>
      <c r="AP559" s="23" t="e">
        <f>SUM(3000/#REF!)</f>
        <v>#REF!</v>
      </c>
      <c r="AQ559" s="23" t="e">
        <f>SUM(10000/#REF!)</f>
        <v>#REF!</v>
      </c>
    </row>
    <row r="560" spans="1:43" ht="17.25" customHeight="1" x14ac:dyDescent="0.2">
      <c r="A560" s="18"/>
      <c r="E560"/>
      <c r="I560"/>
      <c r="J560"/>
      <c r="AO560" s="23"/>
      <c r="AP560" s="23"/>
      <c r="AQ560" s="23"/>
    </row>
    <row r="561" spans="1:43" ht="17.25" customHeight="1" x14ac:dyDescent="0.2">
      <c r="A561" s="18"/>
      <c r="E561"/>
      <c r="I561"/>
      <c r="J561"/>
      <c r="AO561" s="23" t="e">
        <f>SUM(1000/#REF!)</f>
        <v>#REF!</v>
      </c>
      <c r="AP561" s="23" t="e">
        <f>SUM(3000/#REF!)</f>
        <v>#REF!</v>
      </c>
      <c r="AQ561" s="23" t="e">
        <f>SUM(10000/#REF!)</f>
        <v>#REF!</v>
      </c>
    </row>
    <row r="562" spans="1:43" ht="17.25" customHeight="1" x14ac:dyDescent="0.2">
      <c r="A562" s="18"/>
      <c r="E562"/>
      <c r="I562"/>
      <c r="J562"/>
      <c r="AO562" s="23"/>
      <c r="AP562" s="23"/>
      <c r="AQ562" s="23"/>
    </row>
    <row r="563" spans="1:43" ht="17.25" customHeight="1" x14ac:dyDescent="0.2">
      <c r="A563" s="18"/>
      <c r="E563"/>
      <c r="I563"/>
      <c r="J563"/>
      <c r="AO563" s="23"/>
      <c r="AP563" s="23"/>
      <c r="AQ563" s="23"/>
    </row>
    <row r="564" spans="1:43" ht="17.25" customHeight="1" x14ac:dyDescent="0.2">
      <c r="A564" s="18"/>
      <c r="E564"/>
      <c r="I564"/>
      <c r="J564"/>
      <c r="AO564" s="23"/>
      <c r="AP564" s="23"/>
      <c r="AQ564" s="23"/>
    </row>
    <row r="565" spans="1:43" ht="20.25" customHeight="1" x14ac:dyDescent="0.2">
      <c r="A565" s="18"/>
      <c r="E565"/>
      <c r="I565"/>
      <c r="J565"/>
      <c r="AO565" s="23" t="e">
        <f>SUM(1000/#REF!)</f>
        <v>#REF!</v>
      </c>
      <c r="AP565" s="23" t="e">
        <f>SUM(3000/#REF!)</f>
        <v>#REF!</v>
      </c>
      <c r="AQ565" s="23" t="e">
        <f>SUM(10000/#REF!)</f>
        <v>#REF!</v>
      </c>
    </row>
    <row r="566" spans="1:43" ht="15.75" customHeight="1" x14ac:dyDescent="0.2">
      <c r="A566" s="18"/>
      <c r="E566"/>
      <c r="I566"/>
      <c r="J566"/>
      <c r="AO566" s="23" t="e">
        <f>SUM(1000/#REF!)</f>
        <v>#REF!</v>
      </c>
      <c r="AP566" s="23" t="e">
        <f>SUM(3000/#REF!)</f>
        <v>#REF!</v>
      </c>
      <c r="AQ566" s="23" t="e">
        <f>SUM(10000/#REF!)</f>
        <v>#REF!</v>
      </c>
    </row>
    <row r="567" spans="1:43" ht="15.75" customHeight="1" x14ac:dyDescent="0.2">
      <c r="A567" s="18"/>
      <c r="E567"/>
      <c r="I567"/>
      <c r="J567"/>
      <c r="AO567" s="23"/>
      <c r="AP567" s="23"/>
      <c r="AQ567" s="23"/>
    </row>
    <row r="568" spans="1:43" ht="15.75" customHeight="1" x14ac:dyDescent="0.2">
      <c r="A568" s="18"/>
      <c r="E568"/>
      <c r="I568"/>
      <c r="J568"/>
      <c r="AO568" s="23"/>
      <c r="AP568" s="23"/>
      <c r="AQ568" s="23"/>
    </row>
    <row r="569" spans="1:43" ht="15.75" customHeight="1" x14ac:dyDescent="0.2">
      <c r="A569" s="18"/>
      <c r="E569"/>
      <c r="I569"/>
      <c r="J569"/>
      <c r="AO569" s="23"/>
      <c r="AP569" s="23"/>
      <c r="AQ569" s="23"/>
    </row>
    <row r="570" spans="1:43" ht="15.75" customHeight="1" x14ac:dyDescent="0.2">
      <c r="A570" s="18"/>
      <c r="E570"/>
      <c r="I570"/>
      <c r="J570"/>
      <c r="AO570" s="23"/>
      <c r="AP570" s="23"/>
      <c r="AQ570" s="23"/>
    </row>
    <row r="571" spans="1:43" ht="15.75" customHeight="1" x14ac:dyDescent="0.2">
      <c r="A571" s="18"/>
      <c r="E571"/>
      <c r="I571"/>
      <c r="J571"/>
      <c r="AO571" s="23"/>
      <c r="AP571" s="23"/>
      <c r="AQ571" s="23"/>
    </row>
    <row r="572" spans="1:43" ht="15.75" customHeight="1" x14ac:dyDescent="0.2">
      <c r="A572" s="18"/>
      <c r="E572"/>
      <c r="I572"/>
      <c r="J572"/>
      <c r="AO572" s="23"/>
      <c r="AP572" s="23"/>
      <c r="AQ572" s="23"/>
    </row>
    <row r="573" spans="1:43" ht="16.5" customHeight="1" x14ac:dyDescent="0.2">
      <c r="A573" s="18"/>
      <c r="E573"/>
      <c r="I573"/>
      <c r="J573"/>
      <c r="AO573" s="23" t="e">
        <f>SUM(1000/#REF!)</f>
        <v>#REF!</v>
      </c>
      <c r="AP573" s="23" t="e">
        <f>SUM(3000/#REF!)</f>
        <v>#REF!</v>
      </c>
      <c r="AQ573" s="23" t="e">
        <f>SUM(10000/#REF!)</f>
        <v>#REF!</v>
      </c>
    </row>
    <row r="574" spans="1:43" ht="16.5" customHeight="1" x14ac:dyDescent="0.2">
      <c r="A574" s="18"/>
      <c r="E574"/>
      <c r="I574"/>
      <c r="J574"/>
      <c r="AO574" s="23" t="e">
        <f>SUM(1000/#REF!)</f>
        <v>#REF!</v>
      </c>
      <c r="AP574" s="23" t="e">
        <f>SUM(3000/#REF!)</f>
        <v>#REF!</v>
      </c>
      <c r="AQ574" s="23" t="e">
        <f>SUM(10000/#REF!)</f>
        <v>#REF!</v>
      </c>
    </row>
    <row r="575" spans="1:43" ht="18" customHeight="1" x14ac:dyDescent="0.2">
      <c r="A575" s="18"/>
      <c r="E575"/>
      <c r="I575"/>
      <c r="J575"/>
      <c r="AO575" s="23" t="e">
        <f>SUM(1000/#REF!)</f>
        <v>#REF!</v>
      </c>
      <c r="AP575" s="23" t="e">
        <f>SUM(3000/#REF!)</f>
        <v>#REF!</v>
      </c>
      <c r="AQ575" s="23" t="e">
        <f>SUM(10000/#REF!)</f>
        <v>#REF!</v>
      </c>
    </row>
    <row r="576" spans="1:43" ht="18" customHeight="1" x14ac:dyDescent="0.2">
      <c r="A576" s="18"/>
      <c r="E576"/>
      <c r="I576"/>
      <c r="J576"/>
      <c r="AO576" s="23"/>
      <c r="AP576" s="23"/>
      <c r="AQ576" s="23"/>
    </row>
    <row r="577" spans="1:43" ht="18" customHeight="1" x14ac:dyDescent="0.2">
      <c r="A577" s="18"/>
      <c r="E577"/>
      <c r="I577"/>
      <c r="J577"/>
      <c r="AO577" s="23"/>
      <c r="AP577" s="23"/>
      <c r="AQ577" s="23"/>
    </row>
    <row r="578" spans="1:43" ht="18" customHeight="1" x14ac:dyDescent="0.2">
      <c r="A578" s="18"/>
      <c r="E578"/>
      <c r="I578"/>
      <c r="J578"/>
      <c r="AO578" s="23"/>
      <c r="AP578" s="23"/>
      <c r="AQ578" s="23"/>
    </row>
    <row r="579" spans="1:43" ht="18" customHeight="1" x14ac:dyDescent="0.2">
      <c r="A579" s="18"/>
      <c r="E579"/>
      <c r="I579"/>
      <c r="J579"/>
      <c r="AO579" s="23"/>
      <c r="AP579" s="23"/>
      <c r="AQ579" s="23"/>
    </row>
    <row r="580" spans="1:43" ht="40.5" customHeight="1" x14ac:dyDescent="0.2">
      <c r="A580" s="18"/>
      <c r="E580"/>
      <c r="I580"/>
      <c r="J580"/>
      <c r="AO580" s="23" t="e">
        <f>SUM(1000/#REF!)</f>
        <v>#REF!</v>
      </c>
      <c r="AP580" s="23" t="e">
        <f>SUM(3000/#REF!)</f>
        <v>#REF!</v>
      </c>
      <c r="AQ580" s="23" t="e">
        <f>SUM(10000/#REF!)</f>
        <v>#REF!</v>
      </c>
    </row>
    <row r="581" spans="1:43" ht="18" customHeight="1" x14ac:dyDescent="0.2">
      <c r="A581" s="18"/>
      <c r="E581"/>
      <c r="I581"/>
      <c r="J581"/>
      <c r="AO581" s="23" t="e">
        <f>SUM(1000/#REF!)</f>
        <v>#REF!</v>
      </c>
      <c r="AP581" s="23" t="e">
        <f>SUM(3000/#REF!)</f>
        <v>#REF!</v>
      </c>
      <c r="AQ581" s="23" t="e">
        <f>SUM(10000/#REF!)</f>
        <v>#REF!</v>
      </c>
    </row>
    <row r="582" spans="1:43" ht="18" customHeight="1" x14ac:dyDescent="0.2">
      <c r="A582" s="18"/>
      <c r="E582"/>
      <c r="I582"/>
      <c r="J582"/>
      <c r="AO582" s="23"/>
      <c r="AP582" s="23"/>
      <c r="AQ582" s="23"/>
    </row>
    <row r="583" spans="1:43" ht="29.25" customHeight="1" x14ac:dyDescent="0.2">
      <c r="A583" s="18"/>
      <c r="E583"/>
      <c r="I583"/>
      <c r="J583"/>
      <c r="AO583" s="23" t="e">
        <f>SUM(1000/#REF!)</f>
        <v>#REF!</v>
      </c>
      <c r="AP583" s="23" t="e">
        <f>SUM(3000/#REF!)</f>
        <v>#REF!</v>
      </c>
      <c r="AQ583" s="23" t="e">
        <f>SUM(10000/#REF!)</f>
        <v>#REF!</v>
      </c>
    </row>
    <row r="584" spans="1:43" ht="17.25" customHeight="1" x14ac:dyDescent="0.2">
      <c r="A584" s="18"/>
      <c r="E584"/>
      <c r="I584"/>
      <c r="J584"/>
      <c r="AO584" s="23"/>
      <c r="AP584" s="23"/>
      <c r="AQ584" s="23"/>
    </row>
    <row r="585" spans="1:43" ht="17.25" customHeight="1" x14ac:dyDescent="0.2">
      <c r="A585" s="18"/>
      <c r="E585"/>
      <c r="I585"/>
      <c r="J585"/>
      <c r="AO585" s="23"/>
      <c r="AP585" s="23"/>
      <c r="AQ585" s="23"/>
    </row>
    <row r="586" spans="1:43" ht="17.25" customHeight="1" x14ac:dyDescent="0.2">
      <c r="A586" s="18"/>
      <c r="E586"/>
      <c r="I586"/>
      <c r="J586"/>
      <c r="AO586" s="23" t="e">
        <f>SUM(1000/#REF!)</f>
        <v>#REF!</v>
      </c>
      <c r="AP586" s="23" t="e">
        <f>SUM(3000/#REF!)</f>
        <v>#REF!</v>
      </c>
      <c r="AQ586" s="23" t="e">
        <f>SUM(10000/#REF!)</f>
        <v>#REF!</v>
      </c>
    </row>
    <row r="587" spans="1:43" ht="17.25" customHeight="1" x14ac:dyDescent="0.2">
      <c r="A587" s="18"/>
      <c r="E587"/>
      <c r="I587"/>
      <c r="J587"/>
      <c r="AO587" s="23" t="e">
        <f>SUM(1000/#REF!)</f>
        <v>#REF!</v>
      </c>
      <c r="AP587" s="23" t="e">
        <f>SUM(3000/#REF!)</f>
        <v>#REF!</v>
      </c>
      <c r="AQ587" s="23" t="e">
        <f>SUM(10000/#REF!)</f>
        <v>#REF!</v>
      </c>
    </row>
    <row r="588" spans="1:43" ht="18" customHeight="1" x14ac:dyDescent="0.2">
      <c r="A588" s="18"/>
      <c r="E588"/>
      <c r="I588"/>
      <c r="J588"/>
      <c r="AO588" s="23" t="e">
        <f>SUM(1000/#REF!)</f>
        <v>#REF!</v>
      </c>
      <c r="AP588" s="23" t="e">
        <f>SUM(3000/#REF!)</f>
        <v>#REF!</v>
      </c>
      <c r="AQ588" s="23" t="e">
        <f>SUM(10000/#REF!)</f>
        <v>#REF!</v>
      </c>
    </row>
    <row r="589" spans="1:43" ht="18" customHeight="1" x14ac:dyDescent="0.2">
      <c r="A589" s="18"/>
      <c r="E589"/>
      <c r="I589"/>
      <c r="J589"/>
      <c r="AO589" s="23" t="e">
        <f>SUM(1000/#REF!)</f>
        <v>#REF!</v>
      </c>
      <c r="AP589" s="23" t="e">
        <f>SUM(3000/#REF!)</f>
        <v>#REF!</v>
      </c>
      <c r="AQ589" s="23" t="e">
        <f>SUM(10000/#REF!)</f>
        <v>#REF!</v>
      </c>
    </row>
    <row r="590" spans="1:43" ht="18" customHeight="1" x14ac:dyDescent="0.2">
      <c r="A590" s="18"/>
      <c r="E590"/>
      <c r="I590"/>
      <c r="J590"/>
      <c r="AO590" s="23"/>
      <c r="AP590" s="23"/>
      <c r="AQ590" s="23"/>
    </row>
    <row r="591" spans="1:43" ht="31.5" customHeight="1" x14ac:dyDescent="0.2">
      <c r="A591" s="18"/>
      <c r="E591"/>
      <c r="I591"/>
      <c r="J591"/>
      <c r="AO591" s="23"/>
      <c r="AP591" s="23"/>
      <c r="AQ591" s="23"/>
    </row>
    <row r="592" spans="1:43" ht="31.5" customHeight="1" x14ac:dyDescent="0.2">
      <c r="A592" s="18"/>
      <c r="E592"/>
      <c r="I592"/>
      <c r="J592"/>
      <c r="AO592" s="23"/>
      <c r="AP592" s="23"/>
      <c r="AQ592" s="23"/>
    </row>
    <row r="593" spans="1:43" ht="18" customHeight="1" x14ac:dyDescent="0.2">
      <c r="A593" s="18"/>
      <c r="E593"/>
      <c r="I593"/>
      <c r="J593"/>
      <c r="AO593" s="23"/>
      <c r="AP593" s="23"/>
      <c r="AQ593" s="23"/>
    </row>
    <row r="594" spans="1:43" ht="18" customHeight="1" x14ac:dyDescent="0.2">
      <c r="A594" s="18"/>
      <c r="E594"/>
      <c r="I594"/>
      <c r="J594"/>
      <c r="AO594" s="23" t="e">
        <f>SUM(1000/#REF!)</f>
        <v>#REF!</v>
      </c>
      <c r="AP594" s="23" t="e">
        <f>SUM(3000/#REF!)</f>
        <v>#REF!</v>
      </c>
      <c r="AQ594" s="23"/>
    </row>
    <row r="595" spans="1:43" ht="18" customHeight="1" x14ac:dyDescent="0.2">
      <c r="A595" s="18"/>
      <c r="E595"/>
      <c r="I595"/>
      <c r="J595"/>
      <c r="AO595" s="23" t="e">
        <f>SUM(1000/#REF!)</f>
        <v>#REF!</v>
      </c>
      <c r="AP595" s="23" t="e">
        <f>SUM(3000/#REF!)</f>
        <v>#REF!</v>
      </c>
      <c r="AQ595" s="23" t="e">
        <f>SUM(10000/#REF!)</f>
        <v>#REF!</v>
      </c>
    </row>
    <row r="596" spans="1:43" ht="18" customHeight="1" x14ac:dyDescent="0.2">
      <c r="A596" s="18"/>
      <c r="E596"/>
      <c r="I596"/>
      <c r="J596"/>
      <c r="AO596" s="23" t="e">
        <f>SUM(1000/#REF!)</f>
        <v>#REF!</v>
      </c>
      <c r="AP596" s="23" t="e">
        <f>SUM(3000/#REF!)</f>
        <v>#REF!</v>
      </c>
      <c r="AQ596" s="23" t="e">
        <f>SUM(10000/#REF!)</f>
        <v>#REF!</v>
      </c>
    </row>
    <row r="597" spans="1:43" ht="18" customHeight="1" x14ac:dyDescent="0.2">
      <c r="A597" s="18"/>
      <c r="E597"/>
      <c r="I597"/>
      <c r="J597"/>
      <c r="AO597" s="23"/>
      <c r="AP597" s="23"/>
      <c r="AQ597" s="23"/>
    </row>
    <row r="598" spans="1:43" ht="18" customHeight="1" x14ac:dyDescent="0.2">
      <c r="A598" s="18"/>
      <c r="E598"/>
      <c r="I598"/>
      <c r="J598"/>
      <c r="AO598" s="23"/>
      <c r="AP598" s="23"/>
      <c r="AQ598" s="23"/>
    </row>
    <row r="599" spans="1:43" ht="18" customHeight="1" x14ac:dyDescent="0.2">
      <c r="A599" s="18"/>
      <c r="E599"/>
      <c r="I599"/>
      <c r="J599"/>
      <c r="AO599" s="23"/>
      <c r="AP599" s="23"/>
      <c r="AQ599" s="23"/>
    </row>
    <row r="600" spans="1:43" ht="18" customHeight="1" x14ac:dyDescent="0.2">
      <c r="A600" s="18"/>
      <c r="E600"/>
      <c r="I600"/>
      <c r="J600"/>
      <c r="AO600" s="23"/>
      <c r="AP600" s="23"/>
      <c r="AQ600" s="23"/>
    </row>
    <row r="601" spans="1:43" ht="18" customHeight="1" x14ac:dyDescent="0.2">
      <c r="A601" s="18"/>
      <c r="E601"/>
      <c r="I601"/>
      <c r="J601"/>
      <c r="AO601" s="23" t="e">
        <f>SUM(1000/#REF!)</f>
        <v>#REF!</v>
      </c>
      <c r="AP601" s="23" t="e">
        <f>SUM(3000/#REF!)</f>
        <v>#REF!</v>
      </c>
      <c r="AQ601" s="23" t="e">
        <f>SUM(10000/#REF!)</f>
        <v>#REF!</v>
      </c>
    </row>
    <row r="602" spans="1:43" ht="18" customHeight="1" x14ac:dyDescent="0.2">
      <c r="A602" s="18"/>
      <c r="E602"/>
      <c r="I602"/>
      <c r="J602"/>
      <c r="AO602" s="23"/>
      <c r="AP602" s="23"/>
      <c r="AQ602" s="23"/>
    </row>
    <row r="603" spans="1:43" ht="18" customHeight="1" x14ac:dyDescent="0.2">
      <c r="A603" s="18"/>
      <c r="E603"/>
      <c r="I603"/>
      <c r="J603"/>
      <c r="AO603" s="23"/>
      <c r="AP603" s="23"/>
      <c r="AQ603" s="23"/>
    </row>
    <row r="604" spans="1:43" ht="18" customHeight="1" x14ac:dyDescent="0.2">
      <c r="A604" s="18"/>
      <c r="E604"/>
      <c r="I604"/>
      <c r="J604"/>
      <c r="AO604" s="23"/>
      <c r="AP604" s="23"/>
      <c r="AQ604" s="23"/>
    </row>
    <row r="605" spans="1:43" ht="18" customHeight="1" x14ac:dyDescent="0.2">
      <c r="A605" s="18"/>
      <c r="E605"/>
      <c r="I605"/>
      <c r="J605"/>
      <c r="AO605" s="23"/>
      <c r="AP605" s="23"/>
      <c r="AQ605" s="23"/>
    </row>
    <row r="606" spans="1:43" ht="18" customHeight="1" x14ac:dyDescent="0.2">
      <c r="A606" s="18"/>
      <c r="E606"/>
      <c r="I606"/>
      <c r="J606"/>
      <c r="AO606" s="23" t="e">
        <f>SUM(1000/#REF!)</f>
        <v>#REF!</v>
      </c>
      <c r="AP606" s="23" t="e">
        <f>SUM(3000/#REF!)</f>
        <v>#REF!</v>
      </c>
      <c r="AQ606" s="23" t="e">
        <f>SUM(10000/#REF!)</f>
        <v>#REF!</v>
      </c>
    </row>
    <row r="607" spans="1:43" ht="18" customHeight="1" x14ac:dyDescent="0.2">
      <c r="A607" s="18"/>
      <c r="E607"/>
      <c r="I607"/>
      <c r="J607"/>
      <c r="AO607" s="23" t="e">
        <f>SUM(1000/#REF!)</f>
        <v>#REF!</v>
      </c>
      <c r="AP607" s="23" t="e">
        <f>SUM(3000/#REF!)</f>
        <v>#REF!</v>
      </c>
      <c r="AQ607" s="23" t="e">
        <f>SUM(10000/#REF!)</f>
        <v>#REF!</v>
      </c>
    </row>
    <row r="608" spans="1:43" ht="17.25" customHeight="1" x14ac:dyDescent="0.2">
      <c r="A608" s="18"/>
      <c r="E608"/>
      <c r="I608"/>
      <c r="J608"/>
      <c r="AO608" s="23" t="e">
        <f>SUM(1000/#REF!)</f>
        <v>#REF!</v>
      </c>
      <c r="AP608" s="23" t="e">
        <f>SUM(3000/#REF!)</f>
        <v>#REF!</v>
      </c>
      <c r="AQ608" s="23" t="e">
        <f>SUM(10000/#REF!)</f>
        <v>#REF!</v>
      </c>
    </row>
    <row r="609" spans="1:43" ht="18" customHeight="1" x14ac:dyDescent="0.2">
      <c r="A609" s="18"/>
      <c r="E609"/>
      <c r="I609"/>
      <c r="J609"/>
      <c r="AO609" s="23" t="e">
        <f>SUM(1000/#REF!)</f>
        <v>#REF!</v>
      </c>
      <c r="AP609" s="23" t="e">
        <f>SUM(3000/#REF!)</f>
        <v>#REF!</v>
      </c>
      <c r="AQ609" s="23" t="e">
        <f>SUM(10000/#REF!)</f>
        <v>#REF!</v>
      </c>
    </row>
    <row r="610" spans="1:43" ht="18" customHeight="1" x14ac:dyDescent="0.2">
      <c r="A610" s="18"/>
      <c r="E610"/>
      <c r="I610"/>
      <c r="J610"/>
      <c r="AO610" s="23" t="e">
        <f>SUM(1000/#REF!)</f>
        <v>#REF!</v>
      </c>
      <c r="AP610" s="23" t="e">
        <f>SUM(3000/#REF!)</f>
        <v>#REF!</v>
      </c>
      <c r="AQ610" s="23" t="e">
        <f>SUM(10000/#REF!)</f>
        <v>#REF!</v>
      </c>
    </row>
    <row r="611" spans="1:43" ht="18" customHeight="1" x14ac:dyDescent="0.2">
      <c r="A611" s="18"/>
      <c r="E611"/>
      <c r="I611"/>
      <c r="J611"/>
      <c r="AO611" s="23" t="e">
        <f>SUM(1000/#REF!)</f>
        <v>#REF!</v>
      </c>
      <c r="AP611" s="23" t="e">
        <f>SUM(3000/#REF!)</f>
        <v>#REF!</v>
      </c>
      <c r="AQ611" s="23" t="e">
        <f>SUM(10000/#REF!)</f>
        <v>#REF!</v>
      </c>
    </row>
    <row r="612" spans="1:43" ht="18" customHeight="1" x14ac:dyDescent="0.2">
      <c r="A612" s="18"/>
      <c r="E612"/>
      <c r="I612"/>
      <c r="J612"/>
      <c r="AO612" s="23" t="e">
        <f>SUM(1000/#REF!)</f>
        <v>#REF!</v>
      </c>
      <c r="AP612" s="23" t="e">
        <f>SUM(3000/#REF!)</f>
        <v>#REF!</v>
      </c>
      <c r="AQ612" s="23" t="e">
        <f>SUM(10000/#REF!)</f>
        <v>#REF!</v>
      </c>
    </row>
    <row r="613" spans="1:43" ht="18" customHeight="1" x14ac:dyDescent="0.2">
      <c r="A613" s="18"/>
      <c r="E613"/>
      <c r="I613"/>
      <c r="J613"/>
      <c r="AO613" s="23"/>
      <c r="AP613" s="23"/>
      <c r="AQ613" s="23"/>
    </row>
    <row r="614" spans="1:43" ht="18" customHeight="1" x14ac:dyDescent="0.2">
      <c r="A614" s="18"/>
      <c r="E614"/>
      <c r="I614"/>
      <c r="J614"/>
      <c r="AO614" s="23"/>
      <c r="AP614" s="23"/>
      <c r="AQ614" s="23"/>
    </row>
    <row r="615" spans="1:43" ht="18" customHeight="1" x14ac:dyDescent="0.2">
      <c r="A615" s="18"/>
      <c r="E615"/>
      <c r="I615"/>
      <c r="J615"/>
      <c r="AO615" s="23"/>
      <c r="AP615" s="23"/>
      <c r="AQ615" s="23"/>
    </row>
    <row r="616" spans="1:43" ht="17.25" customHeight="1" x14ac:dyDescent="0.2">
      <c r="A616" s="18"/>
      <c r="E616"/>
      <c r="I616"/>
      <c r="J616"/>
      <c r="AO616" s="23" t="e">
        <f>SUM(1000/#REF!)</f>
        <v>#REF!</v>
      </c>
      <c r="AP616" s="23" t="e">
        <f>SUM(3000/#REF!)</f>
        <v>#REF!</v>
      </c>
      <c r="AQ616" s="23" t="e">
        <f>SUM(10000/#REF!)</f>
        <v>#REF!</v>
      </c>
    </row>
    <row r="617" spans="1:43" ht="17.25" customHeight="1" x14ac:dyDescent="0.2">
      <c r="A617" s="18"/>
      <c r="E617"/>
      <c r="I617"/>
      <c r="J617"/>
      <c r="AO617" s="23" t="e">
        <f>SUM(1000/#REF!)</f>
        <v>#REF!</v>
      </c>
      <c r="AP617" s="23" t="e">
        <f>SUM(3000/#REF!)</f>
        <v>#REF!</v>
      </c>
      <c r="AQ617" s="23" t="e">
        <f>SUM(10000/#REF!)</f>
        <v>#REF!</v>
      </c>
    </row>
    <row r="618" spans="1:43" ht="18" customHeight="1" x14ac:dyDescent="0.2">
      <c r="A618" s="18"/>
      <c r="E618"/>
      <c r="I618"/>
      <c r="J618"/>
      <c r="AO618" s="23" t="e">
        <f>SUM(1000/#REF!)</f>
        <v>#REF!</v>
      </c>
      <c r="AP618" s="23" t="e">
        <f>SUM(3000/#REF!)</f>
        <v>#REF!</v>
      </c>
      <c r="AQ618" s="23" t="e">
        <f>SUM(10000/#REF!)</f>
        <v>#REF!</v>
      </c>
    </row>
    <row r="619" spans="1:43" ht="18" customHeight="1" x14ac:dyDescent="0.2">
      <c r="A619" s="18"/>
      <c r="E619"/>
      <c r="I619"/>
      <c r="J619"/>
      <c r="AO619" s="23" t="e">
        <f>SUM(1000/#REF!)</f>
        <v>#REF!</v>
      </c>
      <c r="AP619" s="23" t="e">
        <f>SUM(3000/#REF!)</f>
        <v>#REF!</v>
      </c>
      <c r="AQ619" s="23" t="e">
        <f>SUM(10000/#REF!)</f>
        <v>#REF!</v>
      </c>
    </row>
    <row r="620" spans="1:43" ht="18" customHeight="1" x14ac:dyDescent="0.2">
      <c r="A620" s="18"/>
      <c r="E620"/>
      <c r="I620"/>
      <c r="J620"/>
      <c r="AO620" s="23" t="e">
        <f>SUM(1000/#REF!)</f>
        <v>#REF!</v>
      </c>
      <c r="AP620" s="23" t="e">
        <f>SUM(3000/#REF!)</f>
        <v>#REF!</v>
      </c>
      <c r="AQ620" s="23" t="e">
        <f>SUM(10000/#REF!)</f>
        <v>#REF!</v>
      </c>
    </row>
    <row r="621" spans="1:43" ht="18" customHeight="1" x14ac:dyDescent="0.2">
      <c r="A621" s="18"/>
      <c r="E621"/>
      <c r="I621"/>
      <c r="J621"/>
      <c r="AO621" s="23" t="e">
        <f>SUM(1000/#REF!)</f>
        <v>#REF!</v>
      </c>
      <c r="AP621" s="23" t="e">
        <f>SUM(3000/#REF!)</f>
        <v>#REF!</v>
      </c>
      <c r="AQ621" s="23" t="e">
        <f>SUM(10000/#REF!)</f>
        <v>#REF!</v>
      </c>
    </row>
    <row r="622" spans="1:43" ht="18" customHeight="1" x14ac:dyDescent="0.2">
      <c r="A622" s="18"/>
      <c r="E622"/>
      <c r="I622"/>
      <c r="J622"/>
      <c r="AO622" s="23" t="e">
        <f>SUM(1000/#REF!)</f>
        <v>#REF!</v>
      </c>
      <c r="AP622" s="23" t="e">
        <f>SUM(3000/#REF!)</f>
        <v>#REF!</v>
      </c>
      <c r="AQ622" s="23" t="e">
        <f>SUM(10000/#REF!)</f>
        <v>#REF!</v>
      </c>
    </row>
    <row r="623" spans="1:43" ht="18" customHeight="1" x14ac:dyDescent="0.2">
      <c r="A623" s="18"/>
      <c r="E623"/>
      <c r="I623"/>
      <c r="J623"/>
      <c r="AO623" s="23"/>
      <c r="AP623" s="23"/>
      <c r="AQ623" s="23"/>
    </row>
    <row r="624" spans="1:43" ht="18" customHeight="1" x14ac:dyDescent="0.2">
      <c r="A624" s="18"/>
      <c r="E624"/>
      <c r="I624"/>
      <c r="J624"/>
      <c r="AO624" s="23" t="e">
        <f>SUM(1000/#REF!)</f>
        <v>#REF!</v>
      </c>
      <c r="AP624" s="23" t="e">
        <f>SUM(3000/#REF!)</f>
        <v>#REF!</v>
      </c>
      <c r="AQ624" s="23" t="e">
        <f>SUM(10000/#REF!)</f>
        <v>#REF!</v>
      </c>
    </row>
    <row r="625" spans="1:43" ht="18" customHeight="1" x14ac:dyDescent="0.2">
      <c r="A625" s="18"/>
      <c r="E625"/>
      <c r="I625"/>
      <c r="J625"/>
      <c r="AO625" s="23"/>
      <c r="AP625" s="23"/>
      <c r="AQ625" s="23"/>
    </row>
    <row r="626" spans="1:43" ht="18" customHeight="1" x14ac:dyDescent="0.2">
      <c r="A626" s="18"/>
      <c r="E626"/>
      <c r="I626"/>
      <c r="J626"/>
      <c r="AO626" s="23" t="e">
        <f>SUM(1000/#REF!)</f>
        <v>#REF!</v>
      </c>
      <c r="AP626" s="23" t="e">
        <f>SUM(3000/#REF!)</f>
        <v>#REF!</v>
      </c>
      <c r="AQ626" s="23" t="e">
        <f>SUM(10000/#REF!)</f>
        <v>#REF!</v>
      </c>
    </row>
    <row r="627" spans="1:43" ht="18" customHeight="1" x14ac:dyDescent="0.2">
      <c r="A627" s="18"/>
      <c r="E627"/>
      <c r="I627"/>
      <c r="J627"/>
      <c r="AO627" s="23" t="e">
        <f>SUM(1000/#REF!)</f>
        <v>#REF!</v>
      </c>
      <c r="AP627" s="23" t="e">
        <f>SUM(3000/#REF!)</f>
        <v>#REF!</v>
      </c>
      <c r="AQ627" s="23" t="e">
        <f>SUM(10000/#REF!)</f>
        <v>#REF!</v>
      </c>
    </row>
    <row r="628" spans="1:43" ht="18" customHeight="1" x14ac:dyDescent="0.2">
      <c r="A628" s="18"/>
      <c r="E628"/>
      <c r="I628"/>
      <c r="J628"/>
      <c r="AO628" s="23" t="e">
        <f>SUM(1000/#REF!)</f>
        <v>#REF!</v>
      </c>
      <c r="AP628" s="23" t="e">
        <f>SUM(3000/#REF!)</f>
        <v>#REF!</v>
      </c>
      <c r="AQ628" s="23" t="e">
        <f>SUM(10000/#REF!)</f>
        <v>#REF!</v>
      </c>
    </row>
    <row r="629" spans="1:43" ht="18" customHeight="1" x14ac:dyDescent="0.2">
      <c r="A629" s="18"/>
      <c r="E629"/>
      <c r="I629"/>
      <c r="J629"/>
      <c r="AO629" s="23" t="e">
        <f>SUM(1000/#REF!)</f>
        <v>#REF!</v>
      </c>
      <c r="AP629" s="23" t="e">
        <f>SUM(3000/#REF!)</f>
        <v>#REF!</v>
      </c>
      <c r="AQ629" s="23" t="e">
        <f>SUM(10000/#REF!)</f>
        <v>#REF!</v>
      </c>
    </row>
    <row r="630" spans="1:43" ht="18" customHeight="1" x14ac:dyDescent="0.2">
      <c r="A630" s="18"/>
      <c r="E630"/>
      <c r="I630"/>
      <c r="J630"/>
      <c r="AO630" s="23"/>
      <c r="AP630" s="23"/>
      <c r="AQ630" s="23"/>
    </row>
    <row r="631" spans="1:43" ht="18" customHeight="1" x14ac:dyDescent="0.2">
      <c r="A631" s="18"/>
      <c r="E631"/>
      <c r="I631"/>
      <c r="J631"/>
      <c r="AO631" s="23"/>
      <c r="AP631" s="23"/>
      <c r="AQ631" s="23"/>
    </row>
    <row r="632" spans="1:43" ht="18" customHeight="1" x14ac:dyDescent="0.2">
      <c r="A632" s="18"/>
      <c r="E632"/>
      <c r="I632"/>
      <c r="J632"/>
      <c r="AO632" s="23"/>
      <c r="AP632" s="23"/>
      <c r="AQ632" s="23"/>
    </row>
    <row r="633" spans="1:43" ht="18" customHeight="1" x14ac:dyDescent="0.2">
      <c r="A633" s="18"/>
      <c r="E633"/>
      <c r="I633"/>
      <c r="J633"/>
      <c r="AO633" s="23"/>
      <c r="AP633" s="23"/>
      <c r="AQ633" s="23"/>
    </row>
    <row r="634" spans="1:43" ht="18" customHeight="1" x14ac:dyDescent="0.2">
      <c r="A634" s="18"/>
      <c r="E634"/>
      <c r="I634"/>
      <c r="J634"/>
      <c r="AO634" s="23"/>
      <c r="AP634" s="23"/>
      <c r="AQ634" s="23"/>
    </row>
    <row r="635" spans="1:43" ht="18" customHeight="1" x14ac:dyDescent="0.2">
      <c r="A635" s="18"/>
      <c r="E635"/>
      <c r="I635"/>
      <c r="J635"/>
      <c r="AO635" s="23"/>
      <c r="AP635" s="23"/>
      <c r="AQ635" s="23"/>
    </row>
    <row r="636" spans="1:43" ht="18" customHeight="1" x14ac:dyDescent="0.2">
      <c r="A636" s="18"/>
      <c r="E636"/>
      <c r="I636"/>
      <c r="J636"/>
      <c r="AO636" s="23"/>
      <c r="AP636" s="23"/>
      <c r="AQ636" s="23"/>
    </row>
    <row r="637" spans="1:43" ht="18" customHeight="1" x14ac:dyDescent="0.2">
      <c r="A637" s="18"/>
      <c r="E637"/>
      <c r="I637"/>
      <c r="J637"/>
      <c r="AO637" s="23"/>
      <c r="AP637" s="23"/>
      <c r="AQ637" s="23"/>
    </row>
    <row r="638" spans="1:43" ht="18" customHeight="1" x14ac:dyDescent="0.2">
      <c r="A638" s="18"/>
      <c r="E638"/>
      <c r="I638"/>
      <c r="J638"/>
      <c r="AO638" s="23" t="e">
        <f>SUM(1000/#REF!)</f>
        <v>#REF!</v>
      </c>
      <c r="AP638" s="23" t="e">
        <f>SUM(3000/#REF!)</f>
        <v>#REF!</v>
      </c>
      <c r="AQ638" s="23" t="e">
        <f>SUM(10000/#REF!)</f>
        <v>#REF!</v>
      </c>
    </row>
    <row r="639" spans="1:43" ht="18" customHeight="1" x14ac:dyDescent="0.2">
      <c r="A639" s="18"/>
      <c r="E639"/>
      <c r="I639"/>
      <c r="J639"/>
      <c r="AO639" s="23" t="e">
        <f>SUM(1000/#REF!)</f>
        <v>#REF!</v>
      </c>
      <c r="AP639" s="23" t="e">
        <f>SUM(3000/#REF!)</f>
        <v>#REF!</v>
      </c>
      <c r="AQ639" s="23" t="e">
        <f>SUM(10000/#REF!)</f>
        <v>#REF!</v>
      </c>
    </row>
    <row r="640" spans="1:43" ht="18" customHeight="1" x14ac:dyDescent="0.2">
      <c r="A640" s="18"/>
      <c r="E640"/>
      <c r="I640"/>
      <c r="J640"/>
      <c r="AO640" s="23" t="e">
        <f>SUM(1000/#REF!)</f>
        <v>#REF!</v>
      </c>
      <c r="AP640" s="23" t="e">
        <f>SUM(3000/#REF!)</f>
        <v>#REF!</v>
      </c>
      <c r="AQ640" s="23" t="e">
        <f>SUM(10000/#REF!)</f>
        <v>#REF!</v>
      </c>
    </row>
    <row r="641" spans="1:43" ht="32.25" customHeight="1" x14ac:dyDescent="0.2">
      <c r="A641" s="18"/>
      <c r="E641"/>
      <c r="I641"/>
      <c r="J641"/>
      <c r="AO641" s="23"/>
      <c r="AP641" s="23"/>
      <c r="AQ641" s="23"/>
    </row>
    <row r="642" spans="1:43" ht="32.25" customHeight="1" x14ac:dyDescent="0.2">
      <c r="A642" s="18"/>
      <c r="E642"/>
      <c r="I642"/>
      <c r="J642"/>
      <c r="AO642" s="23"/>
      <c r="AP642" s="23"/>
      <c r="AQ642" s="23"/>
    </row>
    <row r="643" spans="1:43" ht="32.25" customHeight="1" x14ac:dyDescent="0.2">
      <c r="A643" s="18"/>
      <c r="E643"/>
      <c r="I643"/>
      <c r="J643"/>
      <c r="AO643" s="23"/>
      <c r="AP643" s="23"/>
      <c r="AQ643" s="23"/>
    </row>
    <row r="644" spans="1:43" ht="32.25" customHeight="1" x14ac:dyDescent="0.2">
      <c r="A644" s="18"/>
      <c r="E644"/>
      <c r="I644"/>
      <c r="J644"/>
      <c r="AO644" s="23"/>
      <c r="AP644" s="23"/>
      <c r="AQ644" s="23"/>
    </row>
    <row r="645" spans="1:43" ht="18" customHeight="1" x14ac:dyDescent="0.2">
      <c r="A645" s="18"/>
      <c r="E645"/>
      <c r="I645"/>
      <c r="J645"/>
      <c r="AO645" s="23" t="e">
        <f>SUM(1000/#REF!)</f>
        <v>#REF!</v>
      </c>
      <c r="AP645" s="23" t="e">
        <f>SUM(3000/#REF!)</f>
        <v>#REF!</v>
      </c>
      <c r="AQ645" s="23" t="e">
        <f>SUM(10000/#REF!)</f>
        <v>#REF!</v>
      </c>
    </row>
    <row r="646" spans="1:43" ht="18" customHeight="1" x14ac:dyDescent="0.2">
      <c r="A646" s="18"/>
      <c r="E646"/>
      <c r="I646"/>
      <c r="J646"/>
      <c r="AO646" s="23"/>
      <c r="AP646" s="23"/>
      <c r="AQ646" s="23"/>
    </row>
    <row r="647" spans="1:43" s="86" customFormat="1" ht="43.5" customHeight="1" x14ac:dyDescent="0.2">
      <c r="A647" s="18"/>
      <c r="B647"/>
      <c r="C647"/>
      <c r="D647"/>
      <c r="E647"/>
      <c r="F647"/>
      <c r="G647"/>
      <c r="H647"/>
      <c r="I647"/>
      <c r="J647"/>
      <c r="K647"/>
      <c r="L647"/>
      <c r="M647"/>
      <c r="AO647" s="23" t="e">
        <f>SUM(1000/#REF!)</f>
        <v>#REF!</v>
      </c>
      <c r="AP647" s="23" t="e">
        <f>SUM(3000/#REF!)</f>
        <v>#REF!</v>
      </c>
      <c r="AQ647" s="23" t="e">
        <f>SUM(10000/#REF!)</f>
        <v>#REF!</v>
      </c>
    </row>
    <row r="648" spans="1:43" s="86" customFormat="1" ht="18" customHeight="1" x14ac:dyDescent="0.2">
      <c r="A648" s="48"/>
      <c r="B648"/>
      <c r="C648"/>
      <c r="AO648" s="23" t="e">
        <f>SUM(1000/#REF!)</f>
        <v>#REF!</v>
      </c>
      <c r="AP648" s="23" t="e">
        <f>SUM(3000/#REF!)</f>
        <v>#REF!</v>
      </c>
      <c r="AQ648" s="23" t="e">
        <f>SUM(10000/#REF!)</f>
        <v>#REF!</v>
      </c>
    </row>
    <row r="649" spans="1:43" s="86" customFormat="1" ht="18" customHeight="1" x14ac:dyDescent="0.2">
      <c r="A649" s="48"/>
      <c r="B649"/>
      <c r="C649"/>
      <c r="AO649" s="23" t="e">
        <f>SUM(1000/#REF!)</f>
        <v>#REF!</v>
      </c>
      <c r="AP649" s="23" t="e">
        <f>SUM(3000/#REF!)</f>
        <v>#REF!</v>
      </c>
      <c r="AQ649" s="23" t="e">
        <f>SUM(10000/#REF!)</f>
        <v>#REF!</v>
      </c>
    </row>
    <row r="650" spans="1:43" s="86" customFormat="1" ht="18" customHeight="1" x14ac:dyDescent="0.2">
      <c r="A650" s="48"/>
      <c r="B650"/>
      <c r="C650"/>
      <c r="AO650" s="23" t="e">
        <f>SUM(1000/#REF!)</f>
        <v>#REF!</v>
      </c>
      <c r="AP650" s="23" t="e">
        <f>SUM(3000/#REF!)</f>
        <v>#REF!</v>
      </c>
      <c r="AQ650" s="23" t="e">
        <f>SUM(10000/#REF!)</f>
        <v>#REF!</v>
      </c>
    </row>
    <row r="651" spans="1:43" s="86" customFormat="1" ht="18" customHeight="1" x14ac:dyDescent="0.2">
      <c r="A651" s="48"/>
      <c r="B651"/>
      <c r="C651"/>
      <c r="AO651" s="23" t="e">
        <f>SUM(1000/#REF!)</f>
        <v>#REF!</v>
      </c>
      <c r="AP651" s="23" t="e">
        <f>SUM(3000/#REF!)</f>
        <v>#REF!</v>
      </c>
      <c r="AQ651" s="23" t="e">
        <f>SUM(10000/#REF!)</f>
        <v>#REF!</v>
      </c>
    </row>
    <row r="652" spans="1:43" s="86" customFormat="1" ht="18" customHeight="1" thickBot="1" x14ac:dyDescent="0.25">
      <c r="A652" s="88"/>
      <c r="B652"/>
      <c r="C652"/>
      <c r="AO652" s="23" t="e">
        <f>SUM(1000/#REF!)</f>
        <v>#REF!</v>
      </c>
      <c r="AP652" s="23" t="e">
        <f>SUM(3000/#REF!)</f>
        <v>#REF!</v>
      </c>
      <c r="AQ652" s="23" t="e">
        <f>SUM(10000/#REF!)</f>
        <v>#REF!</v>
      </c>
    </row>
    <row r="653" spans="1:43" ht="4.5" customHeight="1" x14ac:dyDescent="0.2">
      <c r="A653" s="89"/>
      <c r="D653" s="86"/>
      <c r="E653" s="86"/>
      <c r="F653" s="86"/>
      <c r="G653" s="86"/>
      <c r="H653" s="86"/>
      <c r="I653" s="86"/>
      <c r="J653" s="86"/>
      <c r="K653" s="86"/>
      <c r="L653" s="86"/>
      <c r="M653" s="86"/>
    </row>
    <row r="654" spans="1:43" ht="15" customHeight="1" x14ac:dyDescent="0.2">
      <c r="A654" s="95" t="s">
        <v>68</v>
      </c>
      <c r="E654"/>
      <c r="I654"/>
      <c r="J654"/>
    </row>
    <row r="655" spans="1:43" ht="6.75" customHeight="1" x14ac:dyDescent="0.2">
      <c r="E655"/>
      <c r="I655"/>
      <c r="J655"/>
    </row>
    <row r="656" spans="1:43" ht="16.5" customHeight="1" x14ac:dyDescent="0.2">
      <c r="E656"/>
      <c r="I656"/>
      <c r="J656"/>
    </row>
    <row r="657" spans="5:10" ht="18" customHeight="1" x14ac:dyDescent="0.2">
      <c r="E657"/>
      <c r="I657"/>
      <c r="J657"/>
    </row>
    <row r="658" spans="5:10" ht="3.75" customHeight="1" x14ac:dyDescent="0.2">
      <c r="E658"/>
      <c r="I658"/>
      <c r="J658"/>
    </row>
    <row r="659" spans="5:10" ht="22.5" customHeight="1" x14ac:dyDescent="0.2">
      <c r="E659"/>
      <c r="I659"/>
      <c r="J659"/>
    </row>
    <row r="660" spans="5:10" ht="12.75" customHeight="1" x14ac:dyDescent="0.2">
      <c r="E660"/>
      <c r="I660"/>
      <c r="J660"/>
    </row>
    <row r="661" spans="5:10" ht="6" customHeight="1" x14ac:dyDescent="0.2">
      <c r="E661"/>
      <c r="I661"/>
      <c r="J661"/>
    </row>
    <row r="662" spans="5:10" x14ac:dyDescent="0.2">
      <c r="E662"/>
      <c r="I662"/>
      <c r="J662"/>
    </row>
    <row r="663" spans="5:10" x14ac:dyDescent="0.2">
      <c r="E663"/>
      <c r="I663"/>
      <c r="J663"/>
    </row>
    <row r="664" spans="5:10" x14ac:dyDescent="0.2">
      <c r="E664"/>
      <c r="I664"/>
      <c r="J664"/>
    </row>
  </sheetData>
  <mergeCells count="32">
    <mergeCell ref="B427:B443"/>
    <mergeCell ref="B444:B471"/>
    <mergeCell ref="B472:B505"/>
    <mergeCell ref="E351:E353"/>
    <mergeCell ref="F351:F353"/>
    <mergeCell ref="E363:E366"/>
    <mergeCell ref="E372:E381"/>
    <mergeCell ref="E397:E399"/>
    <mergeCell ref="B350:B370"/>
    <mergeCell ref="B371:B388"/>
    <mergeCell ref="B389:B405"/>
    <mergeCell ref="B406:B417"/>
    <mergeCell ref="B418:B426"/>
    <mergeCell ref="B10:B45"/>
    <mergeCell ref="B46:B72"/>
    <mergeCell ref="B73:B110"/>
    <mergeCell ref="B111:B116"/>
    <mergeCell ref="B117:B345"/>
    <mergeCell ref="I7:I9"/>
    <mergeCell ref="B4:M4"/>
    <mergeCell ref="B6:M6"/>
    <mergeCell ref="B7:B9"/>
    <mergeCell ref="E7:E9"/>
    <mergeCell ref="F7:F9"/>
    <mergeCell ref="G7:G9"/>
    <mergeCell ref="H7:H9"/>
    <mergeCell ref="J7:J9"/>
    <mergeCell ref="K7:K9"/>
    <mergeCell ref="L7:L9"/>
    <mergeCell ref="M7:M9"/>
    <mergeCell ref="C7:C9"/>
    <mergeCell ref="D7:D9"/>
  </mergeCells>
  <conditionalFormatting sqref="H10:H506">
    <cfRule type="cellIs" dxfId="2" priority="2" operator="equal">
      <formula>27</formula>
    </cfRule>
    <cfRule type="cellIs" dxfId="1" priority="3" operator="equal">
      <formula>27</formula>
    </cfRule>
  </conditionalFormatting>
  <hyperlinks>
    <hyperlink ref="B2" r:id="rId1" display="ВЕСЬ ТОВАР В НАЛИЧИИ НА СКЛАДЕ                                                                         наш сайт WWW.MESTPROM.COM" xr:uid="{00000000-0004-0000-0000-000000000000}"/>
  </hyperlinks>
  <pageMargins left="0" right="0" top="0" bottom="0" header="0.51180555555555496" footer="0.51180555555555496"/>
  <pageSetup paperSize="9" scale="80" firstPageNumber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9966"/>
  </sheetPr>
  <dimension ref="A1:AG510"/>
  <sheetViews>
    <sheetView tabSelected="1" topLeftCell="B1" zoomScaleNormal="100" workbookViewId="0">
      <selection activeCell="B6" sqref="B6:M6"/>
    </sheetView>
  </sheetViews>
  <sheetFormatPr defaultColWidth="8.7109375" defaultRowHeight="12.75" x14ac:dyDescent="0.2"/>
  <cols>
    <col min="1" max="1" width="2.28515625" hidden="1" customWidth="1"/>
    <col min="2" max="2" width="3.28515625" customWidth="1"/>
    <col min="3" max="3" width="9.140625" style="1" customWidth="1"/>
    <col min="4" max="4" width="46.42578125" customWidth="1"/>
    <col min="5" max="5" width="8" customWidth="1"/>
    <col min="6" max="6" width="4.7109375" customWidth="1"/>
    <col min="7" max="7" width="7.42578125" style="96" hidden="1" customWidth="1"/>
    <col min="8" max="8" width="6.28515625" customWidth="1"/>
    <col min="9" max="9" width="6.5703125" customWidth="1"/>
    <col min="10" max="10" width="7.140625" customWidth="1"/>
    <col min="11" max="12" width="7.28515625" customWidth="1"/>
    <col min="13" max="13" width="6.5703125" customWidth="1"/>
    <col min="14" max="31" width="9.140625" customWidth="1"/>
    <col min="32" max="33" width="11.5703125" hidden="1" customWidth="1"/>
  </cols>
  <sheetData>
    <row r="1" spans="1:33" ht="80.25" customHeight="1" x14ac:dyDescent="0.2">
      <c r="G1" s="97"/>
      <c r="H1" s="216"/>
      <c r="I1" s="216"/>
      <c r="J1" s="216"/>
    </row>
    <row r="2" spans="1:33" s="8" customFormat="1" ht="17.25" customHeight="1" x14ac:dyDescent="0.2">
      <c r="B2" s="98" t="s">
        <v>75</v>
      </c>
      <c r="C2" s="98"/>
      <c r="D2" s="98"/>
      <c r="E2" s="98"/>
      <c r="F2" s="98"/>
      <c r="G2" s="99"/>
      <c r="L2" s="13">
        <v>42</v>
      </c>
    </row>
    <row r="3" spans="1:33" s="8" customFormat="1" ht="9" customHeight="1" x14ac:dyDescent="0.2">
      <c r="B3" s="100"/>
      <c r="C3" s="101"/>
      <c r="D3" s="100"/>
      <c r="E3" s="100"/>
      <c r="F3" s="100"/>
      <c r="G3" s="102"/>
    </row>
    <row r="4" spans="1:33" ht="21" customHeight="1" x14ac:dyDescent="0.2">
      <c r="B4" s="217" t="s">
        <v>76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1:33" ht="6.75" customHeight="1" x14ac:dyDescent="0.2">
      <c r="B5" s="103"/>
      <c r="C5" s="103"/>
      <c r="D5" s="103"/>
      <c r="E5" s="103"/>
      <c r="F5" s="103"/>
      <c r="G5" s="104"/>
      <c r="H5" s="105"/>
      <c r="I5" s="105"/>
      <c r="J5" s="105"/>
    </row>
    <row r="6" spans="1:33" ht="19.5" customHeight="1" x14ac:dyDescent="0.2">
      <c r="B6" s="218" t="s">
        <v>77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</row>
    <row r="7" spans="1:33" ht="20.25" customHeight="1" x14ac:dyDescent="0.2">
      <c r="B7" s="219" t="s">
        <v>78</v>
      </c>
      <c r="C7" s="220" t="s">
        <v>0</v>
      </c>
      <c r="D7" s="221" t="s">
        <v>79</v>
      </c>
      <c r="E7" s="221" t="s">
        <v>80</v>
      </c>
      <c r="F7" s="222" t="s">
        <v>474</v>
      </c>
      <c r="G7" s="106"/>
      <c r="H7" s="204" t="s">
        <v>81</v>
      </c>
      <c r="I7" s="204" t="s">
        <v>82</v>
      </c>
      <c r="J7" s="204" t="s">
        <v>83</v>
      </c>
      <c r="K7" s="204" t="s">
        <v>84</v>
      </c>
      <c r="L7" s="204" t="s">
        <v>85</v>
      </c>
      <c r="M7" s="204" t="s">
        <v>86</v>
      </c>
    </row>
    <row r="8" spans="1:33" ht="3" hidden="1" customHeight="1" x14ac:dyDescent="0.2">
      <c r="B8" s="219"/>
      <c r="C8" s="220"/>
      <c r="D8" s="221"/>
      <c r="E8" s="221"/>
      <c r="F8" s="222"/>
      <c r="G8" s="107"/>
      <c r="H8" s="204"/>
      <c r="I8" s="204"/>
      <c r="J8" s="204"/>
      <c r="K8" s="204"/>
      <c r="L8" s="204"/>
      <c r="M8" s="204"/>
    </row>
    <row r="9" spans="1:33" ht="36" customHeight="1" thickBot="1" x14ac:dyDescent="0.25">
      <c r="B9" s="219"/>
      <c r="C9" s="220"/>
      <c r="D9" s="221"/>
      <c r="E9" s="221"/>
      <c r="F9" s="222"/>
      <c r="G9" s="107"/>
      <c r="H9" s="204"/>
      <c r="I9" s="204"/>
      <c r="J9" s="204"/>
      <c r="K9" s="204"/>
      <c r="L9" s="204"/>
      <c r="M9" s="204"/>
      <c r="AF9">
        <v>2</v>
      </c>
      <c r="AG9">
        <v>3</v>
      </c>
    </row>
    <row r="10" spans="1:33" ht="30.75" thickBot="1" x14ac:dyDescent="0.25">
      <c r="A10" s="108"/>
      <c r="B10" s="223" t="s">
        <v>468</v>
      </c>
      <c r="C10" s="19">
        <v>12</v>
      </c>
      <c r="D10" s="20" t="s">
        <v>114</v>
      </c>
      <c r="E10" s="21" t="s">
        <v>428</v>
      </c>
      <c r="F10" s="21" t="s">
        <v>1</v>
      </c>
      <c r="G10" s="109">
        <v>0</v>
      </c>
      <c r="H10" s="110">
        <f>SUM(G10*$L$2)</f>
        <v>0</v>
      </c>
      <c r="I10" s="110">
        <f t="shared" ref="I10:I51" si="0">SUM(H10-H10*0.015)</f>
        <v>0</v>
      </c>
      <c r="J10" s="110">
        <f t="shared" ref="J10:J51" si="1">SUM(H10-H10*0.045)</f>
        <v>0</v>
      </c>
      <c r="K10" s="110">
        <f t="shared" ref="K10:K51" si="2">SUM(H10-H10*0.05)</f>
        <v>0</v>
      </c>
      <c r="L10" s="110">
        <f t="shared" ref="L10:L51" si="3">SUM(H10-H10*0.058)</f>
        <v>0</v>
      </c>
      <c r="M10" s="110">
        <f t="shared" ref="M10:M51" si="4">SUM(H10-H10*0.066)</f>
        <v>0</v>
      </c>
      <c r="AF10" s="23" t="e">
        <f>SUM(3000/#REF!)</f>
        <v>#REF!</v>
      </c>
      <c r="AG10" s="23" t="e">
        <f>SUM(10000/#REF!)</f>
        <v>#REF!</v>
      </c>
    </row>
    <row r="11" spans="1:33" ht="15.75" customHeight="1" thickBot="1" x14ac:dyDescent="0.25">
      <c r="A11" s="108"/>
      <c r="B11" s="223"/>
      <c r="C11" s="24">
        <v>32004</v>
      </c>
      <c r="D11" s="25" t="s">
        <v>125</v>
      </c>
      <c r="E11" s="26"/>
      <c r="F11" s="26"/>
      <c r="G11" s="111"/>
      <c r="H11" s="110">
        <v>12.15</v>
      </c>
      <c r="I11" s="110">
        <f t="shared" si="0"/>
        <v>11.967750000000001</v>
      </c>
      <c r="J11" s="110">
        <f t="shared" si="1"/>
        <v>11.603250000000001</v>
      </c>
      <c r="K11" s="110">
        <f t="shared" si="2"/>
        <v>11.5425</v>
      </c>
      <c r="L11" s="110">
        <f t="shared" si="3"/>
        <v>11.4453</v>
      </c>
      <c r="M11" s="110">
        <f t="shared" si="4"/>
        <v>11.348100000000001</v>
      </c>
      <c r="AF11" s="23"/>
      <c r="AG11" s="23"/>
    </row>
    <row r="12" spans="1:33" ht="15.75" customHeight="1" thickBot="1" x14ac:dyDescent="0.25">
      <c r="A12" s="108"/>
      <c r="B12" s="223"/>
      <c r="C12" s="24">
        <v>257</v>
      </c>
      <c r="D12" s="25" t="s">
        <v>115</v>
      </c>
      <c r="E12" s="26" t="s">
        <v>429</v>
      </c>
      <c r="F12" s="26"/>
      <c r="G12" s="112"/>
      <c r="H12" s="110">
        <v>0</v>
      </c>
      <c r="I12" s="110">
        <f t="shared" si="0"/>
        <v>0</v>
      </c>
      <c r="J12" s="110">
        <f t="shared" si="1"/>
        <v>0</v>
      </c>
      <c r="K12" s="110">
        <f t="shared" si="2"/>
        <v>0</v>
      </c>
      <c r="L12" s="110">
        <f t="shared" si="3"/>
        <v>0</v>
      </c>
      <c r="M12" s="110">
        <f t="shared" si="4"/>
        <v>0</v>
      </c>
      <c r="AF12" s="23"/>
      <c r="AG12" s="23"/>
    </row>
    <row r="13" spans="1:33" ht="15.75" customHeight="1" thickBot="1" x14ac:dyDescent="0.25">
      <c r="A13" s="108"/>
      <c r="B13" s="223"/>
      <c r="C13" s="27">
        <v>197</v>
      </c>
      <c r="D13" s="25" t="s">
        <v>115</v>
      </c>
      <c r="E13" s="28"/>
      <c r="F13" s="28"/>
      <c r="G13" s="113"/>
      <c r="H13" s="110">
        <v>10.29</v>
      </c>
      <c r="I13" s="110">
        <f t="shared" si="0"/>
        <v>10.135649999999998</v>
      </c>
      <c r="J13" s="110">
        <f t="shared" si="1"/>
        <v>9.8269500000000001</v>
      </c>
      <c r="K13" s="110">
        <f t="shared" si="2"/>
        <v>9.7754999999999992</v>
      </c>
      <c r="L13" s="110">
        <f t="shared" si="3"/>
        <v>9.6931799999999999</v>
      </c>
      <c r="M13" s="110">
        <f t="shared" si="4"/>
        <v>9.6108599999999988</v>
      </c>
      <c r="AF13" s="23" t="e">
        <f>SUM(3000/#REF!)</f>
        <v>#REF!</v>
      </c>
      <c r="AG13" s="23" t="e">
        <f>SUM(10000/#REF!)</f>
        <v>#REF!</v>
      </c>
    </row>
    <row r="14" spans="1:33" ht="15.75" customHeight="1" thickBot="1" x14ac:dyDescent="0.25">
      <c r="A14" s="108"/>
      <c r="B14" s="223"/>
      <c r="C14" s="27">
        <v>1971</v>
      </c>
      <c r="D14" s="25" t="s">
        <v>133</v>
      </c>
      <c r="E14" s="28"/>
      <c r="F14" s="28"/>
      <c r="G14" s="113"/>
      <c r="H14" s="110">
        <v>10.130000000000001</v>
      </c>
      <c r="I14" s="110">
        <f t="shared" si="0"/>
        <v>9.9780500000000014</v>
      </c>
      <c r="J14" s="110">
        <f t="shared" si="1"/>
        <v>9.6741500000000009</v>
      </c>
      <c r="K14" s="110">
        <f t="shared" si="2"/>
        <v>9.6234999999999999</v>
      </c>
      <c r="L14" s="110">
        <f t="shared" si="3"/>
        <v>9.5424600000000002</v>
      </c>
      <c r="M14" s="110">
        <f t="shared" si="4"/>
        <v>9.4614200000000004</v>
      </c>
      <c r="AF14" s="23"/>
      <c r="AG14" s="23"/>
    </row>
    <row r="15" spans="1:33" ht="15.75" customHeight="1" thickBot="1" x14ac:dyDescent="0.25">
      <c r="A15" s="108"/>
      <c r="B15" s="223"/>
      <c r="C15" s="27">
        <v>258</v>
      </c>
      <c r="D15" s="25" t="s">
        <v>115</v>
      </c>
      <c r="E15" s="28"/>
      <c r="F15" s="28"/>
      <c r="G15" s="113"/>
      <c r="H15" s="114">
        <v>0</v>
      </c>
      <c r="I15" s="114">
        <f t="shared" si="0"/>
        <v>0</v>
      </c>
      <c r="J15" s="114">
        <f t="shared" si="1"/>
        <v>0</v>
      </c>
      <c r="K15" s="114">
        <f t="shared" si="2"/>
        <v>0</v>
      </c>
      <c r="L15" s="110">
        <f t="shared" si="3"/>
        <v>0</v>
      </c>
      <c r="M15" s="110">
        <f t="shared" si="4"/>
        <v>0</v>
      </c>
      <c r="AF15" s="23"/>
      <c r="AG15" s="23"/>
    </row>
    <row r="16" spans="1:33" ht="15.75" customHeight="1" thickBot="1" x14ac:dyDescent="0.25">
      <c r="A16" s="108"/>
      <c r="B16" s="223"/>
      <c r="C16" s="27">
        <v>178</v>
      </c>
      <c r="D16" s="25" t="s">
        <v>115</v>
      </c>
      <c r="E16" s="28" t="s">
        <v>428</v>
      </c>
      <c r="F16" s="28" t="s">
        <v>3</v>
      </c>
      <c r="G16" s="113"/>
      <c r="H16" s="114">
        <v>0</v>
      </c>
      <c r="I16" s="114">
        <f t="shared" si="0"/>
        <v>0</v>
      </c>
      <c r="J16" s="114">
        <f t="shared" si="1"/>
        <v>0</v>
      </c>
      <c r="K16" s="114">
        <f t="shared" si="2"/>
        <v>0</v>
      </c>
      <c r="L16" s="110">
        <f t="shared" si="3"/>
        <v>0</v>
      </c>
      <c r="M16" s="110">
        <f t="shared" si="4"/>
        <v>0</v>
      </c>
      <c r="AF16" s="23" t="e">
        <f>SUM(3000/#REF!)</f>
        <v>#REF!</v>
      </c>
      <c r="AG16" s="23" t="e">
        <f>SUM(10000/#REF!)</f>
        <v>#REF!</v>
      </c>
    </row>
    <row r="17" spans="1:33" ht="15.75" customHeight="1" thickBot="1" x14ac:dyDescent="0.25">
      <c r="A17" s="108"/>
      <c r="B17" s="223"/>
      <c r="C17" s="27">
        <v>179</v>
      </c>
      <c r="D17" s="25" t="s">
        <v>115</v>
      </c>
      <c r="E17" s="28" t="s">
        <v>430</v>
      </c>
      <c r="F17" s="28" t="s">
        <v>3</v>
      </c>
      <c r="G17" s="113"/>
      <c r="H17" s="114">
        <v>0</v>
      </c>
      <c r="I17" s="114">
        <f t="shared" si="0"/>
        <v>0</v>
      </c>
      <c r="J17" s="114">
        <f t="shared" si="1"/>
        <v>0</v>
      </c>
      <c r="K17" s="114">
        <f t="shared" si="2"/>
        <v>0</v>
      </c>
      <c r="L17" s="110">
        <f t="shared" si="3"/>
        <v>0</v>
      </c>
      <c r="M17" s="110">
        <f t="shared" si="4"/>
        <v>0</v>
      </c>
      <c r="AF17" s="23" t="e">
        <f>SUM(3000/#REF!)</f>
        <v>#REF!</v>
      </c>
      <c r="AG17" s="23" t="e">
        <f>SUM(10000/#REF!)</f>
        <v>#REF!</v>
      </c>
    </row>
    <row r="18" spans="1:33" ht="15.75" customHeight="1" thickBot="1" x14ac:dyDescent="0.25">
      <c r="A18" s="108"/>
      <c r="B18" s="223"/>
      <c r="C18" s="27">
        <v>196</v>
      </c>
      <c r="D18" s="25" t="s">
        <v>115</v>
      </c>
      <c r="E18" s="28" t="s">
        <v>401</v>
      </c>
      <c r="F18" s="28" t="s">
        <v>3</v>
      </c>
      <c r="G18" s="113"/>
      <c r="H18" s="114">
        <v>0</v>
      </c>
      <c r="I18" s="114">
        <f t="shared" si="0"/>
        <v>0</v>
      </c>
      <c r="J18" s="114">
        <f t="shared" si="1"/>
        <v>0</v>
      </c>
      <c r="K18" s="114">
        <f t="shared" si="2"/>
        <v>0</v>
      </c>
      <c r="L18" s="110">
        <f t="shared" si="3"/>
        <v>0</v>
      </c>
      <c r="M18" s="110">
        <f t="shared" si="4"/>
        <v>0</v>
      </c>
      <c r="AF18" s="23" t="e">
        <f>SUM(3000/#REF!)</f>
        <v>#REF!</v>
      </c>
      <c r="AG18" s="23" t="e">
        <f>SUM(10000/#REF!)</f>
        <v>#REF!</v>
      </c>
    </row>
    <row r="19" spans="1:33" ht="15.75" customHeight="1" thickBot="1" x14ac:dyDescent="0.25">
      <c r="A19" s="108"/>
      <c r="B19" s="223"/>
      <c r="C19" s="43" t="s">
        <v>4</v>
      </c>
      <c r="D19" s="25" t="s">
        <v>427</v>
      </c>
      <c r="E19" s="28" t="s">
        <v>431</v>
      </c>
      <c r="F19" s="28" t="s">
        <v>1</v>
      </c>
      <c r="G19" s="113">
        <v>0.43</v>
      </c>
      <c r="H19" s="115">
        <f>SUM(G19*$L$2)</f>
        <v>18.059999999999999</v>
      </c>
      <c r="I19" s="115">
        <f t="shared" si="0"/>
        <v>17.789099999999998</v>
      </c>
      <c r="J19" s="115">
        <f t="shared" si="1"/>
        <v>17.247299999999999</v>
      </c>
      <c r="K19" s="115">
        <f t="shared" si="2"/>
        <v>17.157</v>
      </c>
      <c r="L19" s="110">
        <f t="shared" si="3"/>
        <v>17.012519999999999</v>
      </c>
      <c r="M19" s="110">
        <f t="shared" si="4"/>
        <v>16.868040000000001</v>
      </c>
      <c r="AF19" s="23" t="e">
        <f>SUM(3000/#REF!)</f>
        <v>#REF!</v>
      </c>
      <c r="AG19" s="23" t="e">
        <f>SUM(10000/#REF!)</f>
        <v>#REF!</v>
      </c>
    </row>
    <row r="20" spans="1:33" ht="15.75" customHeight="1" thickBot="1" x14ac:dyDescent="0.25">
      <c r="A20" s="108"/>
      <c r="B20" s="223"/>
      <c r="C20" s="43" t="s">
        <v>5</v>
      </c>
      <c r="D20" s="32" t="s">
        <v>134</v>
      </c>
      <c r="E20" s="28" t="s">
        <v>432</v>
      </c>
      <c r="F20" s="28" t="s">
        <v>6</v>
      </c>
      <c r="G20" s="113">
        <v>0.43</v>
      </c>
      <c r="H20" s="115">
        <f>SUM(G20*$L$2)</f>
        <v>18.059999999999999</v>
      </c>
      <c r="I20" s="115">
        <f t="shared" si="0"/>
        <v>17.789099999999998</v>
      </c>
      <c r="J20" s="115">
        <f t="shared" si="1"/>
        <v>17.247299999999999</v>
      </c>
      <c r="K20" s="115">
        <f t="shared" si="2"/>
        <v>17.157</v>
      </c>
      <c r="L20" s="110">
        <f t="shared" si="3"/>
        <v>17.012519999999999</v>
      </c>
      <c r="M20" s="110">
        <f t="shared" si="4"/>
        <v>16.868040000000001</v>
      </c>
      <c r="AF20" s="23"/>
      <c r="AG20" s="23"/>
    </row>
    <row r="21" spans="1:33" ht="15.75" customHeight="1" thickBot="1" x14ac:dyDescent="0.25">
      <c r="A21" s="108"/>
      <c r="B21" s="223"/>
      <c r="C21" s="43" t="s">
        <v>7</v>
      </c>
      <c r="D21" s="32" t="s">
        <v>135</v>
      </c>
      <c r="E21" s="28" t="s">
        <v>433</v>
      </c>
      <c r="F21" s="28" t="s">
        <v>1</v>
      </c>
      <c r="G21" s="113"/>
      <c r="H21" s="115">
        <v>0</v>
      </c>
      <c r="I21" s="115">
        <f t="shared" si="0"/>
        <v>0</v>
      </c>
      <c r="J21" s="115">
        <f t="shared" si="1"/>
        <v>0</v>
      </c>
      <c r="K21" s="115">
        <f t="shared" si="2"/>
        <v>0</v>
      </c>
      <c r="L21" s="110">
        <f t="shared" si="3"/>
        <v>0</v>
      </c>
      <c r="M21" s="110">
        <f t="shared" si="4"/>
        <v>0</v>
      </c>
      <c r="AF21" s="23"/>
      <c r="AG21" s="23"/>
    </row>
    <row r="22" spans="1:33" ht="15.75" customHeight="1" thickBot="1" x14ac:dyDescent="0.25">
      <c r="A22" s="108"/>
      <c r="B22" s="223"/>
      <c r="C22" s="43">
        <v>237</v>
      </c>
      <c r="D22" s="32" t="s">
        <v>426</v>
      </c>
      <c r="E22" s="28"/>
      <c r="F22" s="28"/>
      <c r="G22" s="113"/>
      <c r="H22" s="115">
        <v>0</v>
      </c>
      <c r="I22" s="115">
        <f t="shared" si="0"/>
        <v>0</v>
      </c>
      <c r="J22" s="115">
        <f t="shared" si="1"/>
        <v>0</v>
      </c>
      <c r="K22" s="115">
        <f t="shared" si="2"/>
        <v>0</v>
      </c>
      <c r="L22" s="110">
        <f t="shared" si="3"/>
        <v>0</v>
      </c>
      <c r="M22" s="110">
        <f t="shared" si="4"/>
        <v>0</v>
      </c>
      <c r="AF22" s="23"/>
      <c r="AG22" s="23"/>
    </row>
    <row r="23" spans="1:33" ht="15.75" customHeight="1" thickBot="1" x14ac:dyDescent="0.25">
      <c r="A23" s="108"/>
      <c r="B23" s="223"/>
      <c r="C23" s="27">
        <v>32002</v>
      </c>
      <c r="D23" s="32" t="s">
        <v>127</v>
      </c>
      <c r="E23" s="28"/>
      <c r="F23" s="28"/>
      <c r="G23" s="113"/>
      <c r="H23" s="115">
        <v>12.15</v>
      </c>
      <c r="I23" s="115">
        <f t="shared" si="0"/>
        <v>11.967750000000001</v>
      </c>
      <c r="J23" s="115">
        <f t="shared" si="1"/>
        <v>11.603250000000001</v>
      </c>
      <c r="K23" s="115">
        <f t="shared" si="2"/>
        <v>11.5425</v>
      </c>
      <c r="L23" s="110">
        <f t="shared" si="3"/>
        <v>11.4453</v>
      </c>
      <c r="M23" s="110">
        <f t="shared" si="4"/>
        <v>11.348100000000001</v>
      </c>
      <c r="AF23" s="23"/>
      <c r="AG23" s="23"/>
    </row>
    <row r="24" spans="1:33" ht="15.75" customHeight="1" thickBot="1" x14ac:dyDescent="0.25">
      <c r="A24" s="108"/>
      <c r="B24" s="223"/>
      <c r="C24" s="27">
        <v>261</v>
      </c>
      <c r="D24" s="32" t="s">
        <v>127</v>
      </c>
      <c r="E24" s="28" t="s">
        <v>401</v>
      </c>
      <c r="F24" s="28" t="s">
        <v>1</v>
      </c>
      <c r="G24" s="116">
        <v>0.26</v>
      </c>
      <c r="H24" s="115">
        <f>SUM(G24*$L$2)</f>
        <v>10.92</v>
      </c>
      <c r="I24" s="115">
        <f t="shared" si="0"/>
        <v>10.7562</v>
      </c>
      <c r="J24" s="115">
        <f t="shared" si="1"/>
        <v>10.428599999999999</v>
      </c>
      <c r="K24" s="115">
        <f t="shared" si="2"/>
        <v>10.374000000000001</v>
      </c>
      <c r="L24" s="110">
        <f t="shared" si="3"/>
        <v>10.28664</v>
      </c>
      <c r="M24" s="110">
        <f t="shared" si="4"/>
        <v>10.19928</v>
      </c>
      <c r="AF24" s="23" t="e">
        <f>SUM(3000/#REF!)</f>
        <v>#REF!</v>
      </c>
      <c r="AG24" s="23" t="e">
        <f>SUM(10000/#REF!)</f>
        <v>#REF!</v>
      </c>
    </row>
    <row r="25" spans="1:33" ht="15.75" customHeight="1" thickBot="1" x14ac:dyDescent="0.25">
      <c r="A25" s="108"/>
      <c r="B25" s="223"/>
      <c r="C25" s="27">
        <v>32020</v>
      </c>
      <c r="D25" s="25" t="s">
        <v>125</v>
      </c>
      <c r="E25" s="193"/>
      <c r="F25" s="193"/>
      <c r="G25" s="116">
        <v>0.22</v>
      </c>
      <c r="H25" s="115">
        <f>SUM(G25*$L$2)</f>
        <v>9.24</v>
      </c>
      <c r="I25" s="115">
        <f t="shared" ref="I25" si="5">SUM(H25-H25*0.015)</f>
        <v>9.1013999999999999</v>
      </c>
      <c r="J25" s="115">
        <f t="shared" ref="J25" si="6">SUM(H25-H25*0.045)</f>
        <v>8.8241999999999994</v>
      </c>
      <c r="K25" s="115">
        <f t="shared" ref="K25" si="7">SUM(H25-H25*0.05)</f>
        <v>8.7780000000000005</v>
      </c>
      <c r="L25" s="110">
        <f t="shared" ref="L25" si="8">SUM(H25-H25*0.058)</f>
        <v>8.7040799999999994</v>
      </c>
      <c r="M25" s="110">
        <f t="shared" ref="M25" si="9">SUM(H25-H25*0.066)</f>
        <v>8.6301600000000001</v>
      </c>
      <c r="AF25" s="23"/>
      <c r="AG25" s="23"/>
    </row>
    <row r="26" spans="1:33" ht="15.75" customHeight="1" thickBot="1" x14ac:dyDescent="0.25">
      <c r="A26" s="108"/>
      <c r="B26" s="223"/>
      <c r="C26" s="27">
        <v>32009</v>
      </c>
      <c r="D26" s="32" t="s">
        <v>127</v>
      </c>
      <c r="E26" s="28"/>
      <c r="F26" s="28"/>
      <c r="G26" s="116"/>
      <c r="H26" s="115">
        <v>12.15</v>
      </c>
      <c r="I26" s="115">
        <f t="shared" si="0"/>
        <v>11.967750000000001</v>
      </c>
      <c r="J26" s="115">
        <f t="shared" si="1"/>
        <v>11.603250000000001</v>
      </c>
      <c r="K26" s="115">
        <f t="shared" si="2"/>
        <v>11.5425</v>
      </c>
      <c r="L26" s="110">
        <f t="shared" si="3"/>
        <v>11.4453</v>
      </c>
      <c r="M26" s="110">
        <f t="shared" si="4"/>
        <v>11.348100000000001</v>
      </c>
      <c r="AF26" s="23"/>
      <c r="AG26" s="23"/>
    </row>
    <row r="27" spans="1:33" ht="15.75" customHeight="1" thickBot="1" x14ac:dyDescent="0.25">
      <c r="A27" s="108"/>
      <c r="B27" s="223"/>
      <c r="C27" s="27">
        <v>32010</v>
      </c>
      <c r="D27" s="32" t="s">
        <v>119</v>
      </c>
      <c r="E27" s="148"/>
      <c r="F27" s="148"/>
      <c r="G27" s="116"/>
      <c r="H27" s="115">
        <v>0</v>
      </c>
      <c r="I27" s="115">
        <f t="shared" si="0"/>
        <v>0</v>
      </c>
      <c r="J27" s="115">
        <f t="shared" si="1"/>
        <v>0</v>
      </c>
      <c r="K27" s="115">
        <f t="shared" si="2"/>
        <v>0</v>
      </c>
      <c r="L27" s="110">
        <f t="shared" si="3"/>
        <v>0</v>
      </c>
      <c r="M27" s="110">
        <f t="shared" si="4"/>
        <v>0</v>
      </c>
      <c r="AF27" s="23"/>
      <c r="AG27" s="23"/>
    </row>
    <row r="28" spans="1:33" ht="15.75" customHeight="1" thickBot="1" x14ac:dyDescent="0.25">
      <c r="A28" s="108"/>
      <c r="B28" s="223"/>
      <c r="C28" s="31">
        <v>238</v>
      </c>
      <c r="D28" s="32" t="s">
        <v>127</v>
      </c>
      <c r="E28" s="28"/>
      <c r="F28" s="28"/>
      <c r="G28" s="113"/>
      <c r="H28" s="110">
        <v>0</v>
      </c>
      <c r="I28" s="115">
        <f t="shared" si="0"/>
        <v>0</v>
      </c>
      <c r="J28" s="115">
        <f t="shared" si="1"/>
        <v>0</v>
      </c>
      <c r="K28" s="115">
        <f t="shared" si="2"/>
        <v>0</v>
      </c>
      <c r="L28" s="110">
        <f t="shared" si="3"/>
        <v>0</v>
      </c>
      <c r="M28" s="110">
        <f t="shared" si="4"/>
        <v>0</v>
      </c>
      <c r="AF28" s="23"/>
      <c r="AG28" s="23"/>
    </row>
    <row r="29" spans="1:33" ht="15.75" customHeight="1" thickBot="1" x14ac:dyDescent="0.25">
      <c r="A29" s="108"/>
      <c r="B29" s="223"/>
      <c r="C29" s="31">
        <v>32007</v>
      </c>
      <c r="D29" s="32" t="s">
        <v>125</v>
      </c>
      <c r="E29" s="28"/>
      <c r="F29" s="28"/>
      <c r="G29" s="113"/>
      <c r="H29" s="110">
        <v>0</v>
      </c>
      <c r="I29" s="115">
        <f t="shared" si="0"/>
        <v>0</v>
      </c>
      <c r="J29" s="115">
        <f t="shared" si="1"/>
        <v>0</v>
      </c>
      <c r="K29" s="115">
        <f t="shared" si="2"/>
        <v>0</v>
      </c>
      <c r="L29" s="110">
        <f t="shared" si="3"/>
        <v>0</v>
      </c>
      <c r="M29" s="110">
        <f t="shared" si="4"/>
        <v>0</v>
      </c>
      <c r="AF29" s="23"/>
      <c r="AG29" s="23"/>
    </row>
    <row r="30" spans="1:33" ht="15.75" customHeight="1" thickBot="1" x14ac:dyDescent="0.25">
      <c r="A30" s="108"/>
      <c r="B30" s="223"/>
      <c r="C30" s="31">
        <v>32006</v>
      </c>
      <c r="D30" s="32" t="s">
        <v>127</v>
      </c>
      <c r="E30" s="28"/>
      <c r="F30" s="28"/>
      <c r="G30" s="113"/>
      <c r="H30" s="110">
        <v>0</v>
      </c>
      <c r="I30" s="115">
        <f t="shared" si="0"/>
        <v>0</v>
      </c>
      <c r="J30" s="115">
        <f t="shared" si="1"/>
        <v>0</v>
      </c>
      <c r="K30" s="115">
        <f t="shared" si="2"/>
        <v>0</v>
      </c>
      <c r="L30" s="110">
        <f t="shared" si="3"/>
        <v>0</v>
      </c>
      <c r="M30" s="110">
        <f t="shared" si="4"/>
        <v>0</v>
      </c>
      <c r="AF30" s="23"/>
      <c r="AG30" s="23"/>
    </row>
    <row r="31" spans="1:33" ht="15.75" customHeight="1" thickBot="1" x14ac:dyDescent="0.25">
      <c r="A31" s="108"/>
      <c r="B31" s="223"/>
      <c r="C31" s="27">
        <v>71</v>
      </c>
      <c r="D31" s="32" t="s">
        <v>120</v>
      </c>
      <c r="E31" s="28" t="s">
        <v>430</v>
      </c>
      <c r="F31" s="28" t="s">
        <v>8</v>
      </c>
      <c r="G31" s="113"/>
      <c r="H31" s="110">
        <v>13.04</v>
      </c>
      <c r="I31" s="115">
        <f t="shared" si="0"/>
        <v>12.844399999999998</v>
      </c>
      <c r="J31" s="115">
        <f t="shared" si="1"/>
        <v>12.453199999999999</v>
      </c>
      <c r="K31" s="115">
        <f t="shared" si="2"/>
        <v>12.388</v>
      </c>
      <c r="L31" s="110">
        <f t="shared" si="3"/>
        <v>12.283679999999999</v>
      </c>
      <c r="M31" s="110">
        <f t="shared" si="4"/>
        <v>12.179359999999999</v>
      </c>
      <c r="AF31" s="23" t="e">
        <f>SUM(3000/#REF!)</f>
        <v>#REF!</v>
      </c>
      <c r="AG31" s="23" t="e">
        <f>SUM(10000/#REF!)</f>
        <v>#REF!</v>
      </c>
    </row>
    <row r="32" spans="1:33" ht="15.75" customHeight="1" thickBot="1" x14ac:dyDescent="0.25">
      <c r="A32" s="108"/>
      <c r="B32" s="223"/>
      <c r="C32" s="27">
        <v>184</v>
      </c>
      <c r="D32" s="32" t="s">
        <v>128</v>
      </c>
      <c r="E32" s="28" t="s">
        <v>401</v>
      </c>
      <c r="F32" s="28" t="s">
        <v>8</v>
      </c>
      <c r="G32" s="113"/>
      <c r="H32" s="110">
        <v>13.04</v>
      </c>
      <c r="I32" s="115">
        <f t="shared" si="0"/>
        <v>12.844399999999998</v>
      </c>
      <c r="J32" s="115">
        <f t="shared" si="1"/>
        <v>12.453199999999999</v>
      </c>
      <c r="K32" s="115">
        <f t="shared" si="2"/>
        <v>12.388</v>
      </c>
      <c r="L32" s="110">
        <f t="shared" si="3"/>
        <v>12.283679999999999</v>
      </c>
      <c r="M32" s="110">
        <f t="shared" si="4"/>
        <v>12.179359999999999</v>
      </c>
      <c r="AF32" s="23" t="e">
        <f>SUM(3000/#REF!)</f>
        <v>#REF!</v>
      </c>
      <c r="AG32" s="23" t="e">
        <f>SUM(10000/#REF!)</f>
        <v>#REF!</v>
      </c>
    </row>
    <row r="33" spans="1:33" ht="15.75" customHeight="1" thickBot="1" x14ac:dyDescent="0.25">
      <c r="A33" s="108"/>
      <c r="B33" s="223"/>
      <c r="C33" s="27">
        <v>97</v>
      </c>
      <c r="D33" s="32" t="s">
        <v>158</v>
      </c>
      <c r="E33" s="28" t="s">
        <v>406</v>
      </c>
      <c r="F33" s="28" t="s">
        <v>8</v>
      </c>
      <c r="G33" s="113"/>
      <c r="H33" s="110">
        <v>13.04</v>
      </c>
      <c r="I33" s="115">
        <f t="shared" si="0"/>
        <v>12.844399999999998</v>
      </c>
      <c r="J33" s="115">
        <f t="shared" si="1"/>
        <v>12.453199999999999</v>
      </c>
      <c r="K33" s="115">
        <f t="shared" si="2"/>
        <v>12.388</v>
      </c>
      <c r="L33" s="110">
        <f t="shared" si="3"/>
        <v>12.283679999999999</v>
      </c>
      <c r="M33" s="110">
        <f t="shared" si="4"/>
        <v>12.179359999999999</v>
      </c>
      <c r="AF33" s="23" t="e">
        <f>SUM(3000/#REF!)</f>
        <v>#REF!</v>
      </c>
      <c r="AG33" s="23" t="e">
        <f>SUM(10000/#REF!)</f>
        <v>#REF!</v>
      </c>
    </row>
    <row r="34" spans="1:33" ht="15.75" customHeight="1" thickBot="1" x14ac:dyDescent="0.25">
      <c r="A34" s="108"/>
      <c r="B34" s="223"/>
      <c r="C34" s="27">
        <v>32003</v>
      </c>
      <c r="D34" s="32" t="s">
        <v>120</v>
      </c>
      <c r="E34" s="28"/>
      <c r="F34" s="28"/>
      <c r="G34" s="113"/>
      <c r="H34" s="110">
        <v>0</v>
      </c>
      <c r="I34" s="115">
        <f t="shared" si="0"/>
        <v>0</v>
      </c>
      <c r="J34" s="115">
        <f t="shared" si="1"/>
        <v>0</v>
      </c>
      <c r="K34" s="115">
        <f t="shared" si="2"/>
        <v>0</v>
      </c>
      <c r="L34" s="110">
        <f t="shared" si="3"/>
        <v>0</v>
      </c>
      <c r="M34" s="110">
        <f t="shared" si="4"/>
        <v>0</v>
      </c>
      <c r="AF34" s="23"/>
      <c r="AG34" s="23"/>
    </row>
    <row r="35" spans="1:33" ht="15.75" customHeight="1" thickBot="1" x14ac:dyDescent="0.25">
      <c r="A35" s="108"/>
      <c r="B35" s="223"/>
      <c r="C35" s="27">
        <v>235</v>
      </c>
      <c r="D35" s="32" t="s">
        <v>131</v>
      </c>
      <c r="E35" s="28"/>
      <c r="F35" s="28"/>
      <c r="G35" s="113"/>
      <c r="H35" s="110">
        <v>0</v>
      </c>
      <c r="I35" s="115">
        <f t="shared" si="0"/>
        <v>0</v>
      </c>
      <c r="J35" s="115">
        <f t="shared" si="1"/>
        <v>0</v>
      </c>
      <c r="K35" s="115">
        <f t="shared" si="2"/>
        <v>0</v>
      </c>
      <c r="L35" s="110">
        <f t="shared" si="3"/>
        <v>0</v>
      </c>
      <c r="M35" s="110">
        <f t="shared" si="4"/>
        <v>0</v>
      </c>
      <c r="AF35" s="23" t="e">
        <f>SUM(3000/#REF!)</f>
        <v>#REF!</v>
      </c>
      <c r="AG35" s="23"/>
    </row>
    <row r="36" spans="1:33" ht="15.75" customHeight="1" thickBot="1" x14ac:dyDescent="0.25">
      <c r="A36" s="108"/>
      <c r="B36" s="223"/>
      <c r="C36" s="27">
        <v>1491</v>
      </c>
      <c r="D36" s="32" t="s">
        <v>115</v>
      </c>
      <c r="E36" s="28"/>
      <c r="F36" s="28"/>
      <c r="G36" s="113"/>
      <c r="H36" s="114">
        <v>13.93</v>
      </c>
      <c r="I36" s="115">
        <f t="shared" si="0"/>
        <v>13.72105</v>
      </c>
      <c r="J36" s="115">
        <f t="shared" si="1"/>
        <v>13.30315</v>
      </c>
      <c r="K36" s="115">
        <f t="shared" si="2"/>
        <v>13.233499999999999</v>
      </c>
      <c r="L36" s="110">
        <f t="shared" si="3"/>
        <v>13.122059999999999</v>
      </c>
      <c r="M36" s="110">
        <f t="shared" si="4"/>
        <v>13.010619999999999</v>
      </c>
      <c r="AF36" s="23" t="e">
        <f>SUM(3000/#REF!)</f>
        <v>#REF!</v>
      </c>
      <c r="AG36" s="23" t="e">
        <f>SUM(10000/#REF!)</f>
        <v>#REF!</v>
      </c>
    </row>
    <row r="37" spans="1:33" ht="15.75" customHeight="1" thickBot="1" x14ac:dyDescent="0.25">
      <c r="A37" s="108"/>
      <c r="B37" s="223"/>
      <c r="C37" s="27">
        <v>254</v>
      </c>
      <c r="D37" s="32" t="s">
        <v>125</v>
      </c>
      <c r="E37" s="28"/>
      <c r="F37" s="28"/>
      <c r="G37" s="113"/>
      <c r="H37" s="114">
        <v>0</v>
      </c>
      <c r="I37" s="115">
        <f t="shared" si="0"/>
        <v>0</v>
      </c>
      <c r="J37" s="115">
        <f t="shared" si="1"/>
        <v>0</v>
      </c>
      <c r="K37" s="115">
        <f t="shared" si="2"/>
        <v>0</v>
      </c>
      <c r="L37" s="110">
        <f t="shared" si="3"/>
        <v>0</v>
      </c>
      <c r="M37" s="110">
        <f t="shared" si="4"/>
        <v>0</v>
      </c>
      <c r="AF37" s="23" t="e">
        <f>SUM(3000/#REF!)</f>
        <v>#REF!</v>
      </c>
      <c r="AG37" s="23"/>
    </row>
    <row r="38" spans="1:33" ht="15.75" customHeight="1" thickBot="1" x14ac:dyDescent="0.25">
      <c r="A38" s="108"/>
      <c r="B38" s="223"/>
      <c r="C38" s="27">
        <v>236</v>
      </c>
      <c r="D38" s="32" t="s">
        <v>125</v>
      </c>
      <c r="E38" s="28"/>
      <c r="F38" s="28"/>
      <c r="G38" s="113"/>
      <c r="H38" s="114">
        <v>0</v>
      </c>
      <c r="I38" s="115">
        <f t="shared" si="0"/>
        <v>0</v>
      </c>
      <c r="J38" s="115">
        <f t="shared" si="1"/>
        <v>0</v>
      </c>
      <c r="K38" s="115">
        <f t="shared" si="2"/>
        <v>0</v>
      </c>
      <c r="L38" s="110">
        <f t="shared" si="3"/>
        <v>0</v>
      </c>
      <c r="M38" s="110">
        <f t="shared" si="4"/>
        <v>0</v>
      </c>
      <c r="AF38" s="23" t="e">
        <f>SUM(3000/#REF!)</f>
        <v>#REF!</v>
      </c>
      <c r="AG38" s="23"/>
    </row>
    <row r="39" spans="1:33" ht="15.75" customHeight="1" thickBot="1" x14ac:dyDescent="0.25">
      <c r="A39" s="108"/>
      <c r="B39" s="223"/>
      <c r="C39" s="27">
        <v>256</v>
      </c>
      <c r="D39" s="32" t="s">
        <v>125</v>
      </c>
      <c r="E39" s="28"/>
      <c r="F39" s="28"/>
      <c r="G39" s="113"/>
      <c r="H39" s="114">
        <v>0</v>
      </c>
      <c r="I39" s="115">
        <f t="shared" si="0"/>
        <v>0</v>
      </c>
      <c r="J39" s="115">
        <f t="shared" si="1"/>
        <v>0</v>
      </c>
      <c r="K39" s="115">
        <f t="shared" si="2"/>
        <v>0</v>
      </c>
      <c r="L39" s="110">
        <f t="shared" si="3"/>
        <v>0</v>
      </c>
      <c r="M39" s="110">
        <f t="shared" si="4"/>
        <v>0</v>
      </c>
      <c r="AF39" s="23" t="e">
        <f>SUM(3000/#REF!)</f>
        <v>#REF!</v>
      </c>
      <c r="AG39" s="23"/>
    </row>
    <row r="40" spans="1:33" ht="15.75" customHeight="1" thickBot="1" x14ac:dyDescent="0.25">
      <c r="A40" s="108"/>
      <c r="B40" s="223"/>
      <c r="C40" s="27">
        <v>32005</v>
      </c>
      <c r="D40" s="32" t="s">
        <v>120</v>
      </c>
      <c r="E40" s="28"/>
      <c r="F40" s="28"/>
      <c r="G40" s="113"/>
      <c r="H40" s="114">
        <v>0</v>
      </c>
      <c r="I40" s="115">
        <f t="shared" si="0"/>
        <v>0</v>
      </c>
      <c r="J40" s="115">
        <f t="shared" si="1"/>
        <v>0</v>
      </c>
      <c r="K40" s="115">
        <f t="shared" si="2"/>
        <v>0</v>
      </c>
      <c r="L40" s="110">
        <f t="shared" si="3"/>
        <v>0</v>
      </c>
      <c r="M40" s="110">
        <f t="shared" si="4"/>
        <v>0</v>
      </c>
      <c r="AF40" s="23"/>
      <c r="AG40" s="23"/>
    </row>
    <row r="41" spans="1:33" ht="15.75" customHeight="1" thickBot="1" x14ac:dyDescent="0.25">
      <c r="A41" s="108"/>
      <c r="B41" s="223"/>
      <c r="C41" s="27">
        <v>32008</v>
      </c>
      <c r="D41" s="32" t="s">
        <v>120</v>
      </c>
      <c r="E41" s="28"/>
      <c r="F41" s="28"/>
      <c r="G41" s="113"/>
      <c r="H41" s="114">
        <v>0</v>
      </c>
      <c r="I41" s="115">
        <f t="shared" si="0"/>
        <v>0</v>
      </c>
      <c r="J41" s="115">
        <f t="shared" si="1"/>
        <v>0</v>
      </c>
      <c r="K41" s="115">
        <f t="shared" si="2"/>
        <v>0</v>
      </c>
      <c r="L41" s="110">
        <f t="shared" si="3"/>
        <v>0</v>
      </c>
      <c r="M41" s="110">
        <f t="shared" si="4"/>
        <v>0</v>
      </c>
      <c r="AF41" s="23"/>
      <c r="AG41" s="23"/>
    </row>
    <row r="42" spans="1:33" ht="15.75" customHeight="1" thickBot="1" x14ac:dyDescent="0.25">
      <c r="A42" s="108"/>
      <c r="B42" s="223"/>
      <c r="C42" s="31">
        <v>670</v>
      </c>
      <c r="D42" s="25" t="s">
        <v>121</v>
      </c>
      <c r="E42" s="28" t="s">
        <v>430</v>
      </c>
      <c r="F42" s="28" t="s">
        <v>1</v>
      </c>
      <c r="G42" s="113"/>
      <c r="H42" s="114">
        <v>13.93</v>
      </c>
      <c r="I42" s="110">
        <f t="shared" si="0"/>
        <v>13.72105</v>
      </c>
      <c r="J42" s="110">
        <f t="shared" si="1"/>
        <v>13.30315</v>
      </c>
      <c r="K42" s="110">
        <f t="shared" si="2"/>
        <v>13.233499999999999</v>
      </c>
      <c r="L42" s="110">
        <f t="shared" si="3"/>
        <v>13.122059999999999</v>
      </c>
      <c r="M42" s="110">
        <f t="shared" si="4"/>
        <v>13.010619999999999</v>
      </c>
      <c r="AF42" s="23" t="e">
        <f>SUM(3000/#REF!)</f>
        <v>#REF!</v>
      </c>
      <c r="AG42" s="23" t="e">
        <f>SUM(10000/#REF!)</f>
        <v>#REF!</v>
      </c>
    </row>
    <row r="43" spans="1:33" ht="15.75" customHeight="1" thickBot="1" x14ac:dyDescent="0.25">
      <c r="A43" s="108"/>
      <c r="B43" s="223"/>
      <c r="C43" s="31">
        <v>673</v>
      </c>
      <c r="D43" s="25" t="s">
        <v>122</v>
      </c>
      <c r="E43" s="28"/>
      <c r="F43" s="28"/>
      <c r="G43" s="113"/>
      <c r="H43" s="110">
        <v>0</v>
      </c>
      <c r="I43" s="110">
        <f t="shared" si="0"/>
        <v>0</v>
      </c>
      <c r="J43" s="110">
        <f t="shared" si="1"/>
        <v>0</v>
      </c>
      <c r="K43" s="110">
        <f t="shared" si="2"/>
        <v>0</v>
      </c>
      <c r="L43" s="110">
        <f t="shared" si="3"/>
        <v>0</v>
      </c>
      <c r="M43" s="110">
        <f t="shared" si="4"/>
        <v>0</v>
      </c>
      <c r="AF43" s="23" t="e">
        <f>SUM(3000/#REF!)</f>
        <v>#REF!</v>
      </c>
      <c r="AG43" s="23" t="e">
        <f>SUM(10000/#REF!)</f>
        <v>#REF!</v>
      </c>
    </row>
    <row r="44" spans="1:33" ht="15.75" customHeight="1" thickBot="1" x14ac:dyDescent="0.25">
      <c r="A44" s="108"/>
      <c r="B44" s="223"/>
      <c r="C44" s="31">
        <v>677</v>
      </c>
      <c r="D44" s="32" t="s">
        <v>120</v>
      </c>
      <c r="E44" s="153"/>
      <c r="F44" s="153"/>
      <c r="G44" s="113"/>
      <c r="H44" s="114">
        <v>13.77</v>
      </c>
      <c r="I44" s="110">
        <f t="shared" si="0"/>
        <v>13.56345</v>
      </c>
      <c r="J44" s="110">
        <f t="shared" si="1"/>
        <v>13.15035</v>
      </c>
      <c r="K44" s="110">
        <f t="shared" si="2"/>
        <v>13.0815</v>
      </c>
      <c r="L44" s="110">
        <f t="shared" si="3"/>
        <v>12.97134</v>
      </c>
      <c r="M44" s="110">
        <f t="shared" si="4"/>
        <v>12.861179999999999</v>
      </c>
      <c r="AF44" s="23"/>
      <c r="AG44" s="23"/>
    </row>
    <row r="45" spans="1:33" ht="30.75" thickBot="1" x14ac:dyDescent="0.25">
      <c r="A45" s="108"/>
      <c r="B45" s="223"/>
      <c r="C45" s="31">
        <v>259</v>
      </c>
      <c r="D45" s="25" t="s">
        <v>425</v>
      </c>
      <c r="E45" s="28"/>
      <c r="F45" s="28"/>
      <c r="G45" s="113"/>
      <c r="H45" s="114">
        <v>0</v>
      </c>
      <c r="I45" s="110">
        <f t="shared" si="0"/>
        <v>0</v>
      </c>
      <c r="J45" s="110">
        <f t="shared" si="1"/>
        <v>0</v>
      </c>
      <c r="K45" s="110">
        <f t="shared" si="2"/>
        <v>0</v>
      </c>
      <c r="L45" s="110">
        <f t="shared" si="3"/>
        <v>0</v>
      </c>
      <c r="M45" s="110">
        <f t="shared" si="4"/>
        <v>0</v>
      </c>
      <c r="AF45" s="23" t="e">
        <f>SUM(3000/#REF!)</f>
        <v>#REF!</v>
      </c>
      <c r="AG45" s="23"/>
    </row>
    <row r="46" spans="1:33" ht="15.75" thickBot="1" x14ac:dyDescent="0.25">
      <c r="A46" s="108"/>
      <c r="B46" s="224"/>
      <c r="C46" s="37">
        <v>255</v>
      </c>
      <c r="D46" s="25" t="s">
        <v>125</v>
      </c>
      <c r="E46" s="28"/>
      <c r="F46" s="28"/>
      <c r="G46" s="113"/>
      <c r="H46" s="110">
        <v>0</v>
      </c>
      <c r="I46" s="110">
        <f t="shared" si="0"/>
        <v>0</v>
      </c>
      <c r="J46" s="110">
        <f t="shared" si="1"/>
        <v>0</v>
      </c>
      <c r="K46" s="110">
        <f t="shared" si="2"/>
        <v>0</v>
      </c>
      <c r="L46" s="110">
        <f t="shared" si="3"/>
        <v>0</v>
      </c>
      <c r="M46" s="110">
        <f t="shared" si="4"/>
        <v>0</v>
      </c>
      <c r="AF46" s="23"/>
      <c r="AG46" s="23"/>
    </row>
    <row r="47" spans="1:33" ht="23.25" thickBot="1" x14ac:dyDescent="0.25">
      <c r="A47" s="108"/>
      <c r="B47" s="224"/>
      <c r="C47" s="37">
        <v>108</v>
      </c>
      <c r="D47" s="25" t="s">
        <v>123</v>
      </c>
      <c r="E47" s="28" t="s">
        <v>430</v>
      </c>
      <c r="F47" s="28" t="s">
        <v>8</v>
      </c>
      <c r="G47" s="113"/>
      <c r="H47" s="110">
        <v>0</v>
      </c>
      <c r="I47" s="110">
        <f t="shared" si="0"/>
        <v>0</v>
      </c>
      <c r="J47" s="110">
        <f t="shared" si="1"/>
        <v>0</v>
      </c>
      <c r="K47" s="110">
        <f t="shared" si="2"/>
        <v>0</v>
      </c>
      <c r="L47" s="110">
        <f t="shared" si="3"/>
        <v>0</v>
      </c>
      <c r="M47" s="110">
        <f t="shared" si="4"/>
        <v>0</v>
      </c>
      <c r="AF47" s="23" t="e">
        <f>SUM(3000/#REF!)</f>
        <v>#REF!</v>
      </c>
      <c r="AG47" s="23" t="e">
        <f>SUM(10000/#REF!)</f>
        <v>#REF!</v>
      </c>
    </row>
    <row r="48" spans="1:33" ht="30.75" thickBot="1" x14ac:dyDescent="0.25">
      <c r="A48" s="108"/>
      <c r="B48" s="224"/>
      <c r="C48" s="117">
        <v>1081</v>
      </c>
      <c r="D48" s="25" t="s">
        <v>129</v>
      </c>
      <c r="E48" s="28" t="s">
        <v>401</v>
      </c>
      <c r="F48" s="28" t="s">
        <v>8</v>
      </c>
      <c r="G48" s="113"/>
      <c r="H48" s="110">
        <v>0</v>
      </c>
      <c r="I48" s="110">
        <f t="shared" si="0"/>
        <v>0</v>
      </c>
      <c r="J48" s="110">
        <f t="shared" si="1"/>
        <v>0</v>
      </c>
      <c r="K48" s="110">
        <f t="shared" si="2"/>
        <v>0</v>
      </c>
      <c r="L48" s="110">
        <f t="shared" si="3"/>
        <v>0</v>
      </c>
      <c r="M48" s="110">
        <f t="shared" si="4"/>
        <v>0</v>
      </c>
      <c r="AF48" s="23" t="e">
        <f>SUM(3000/#REF!)</f>
        <v>#REF!</v>
      </c>
      <c r="AG48" s="23" t="e">
        <f>SUM(10000/#REF!)</f>
        <v>#REF!</v>
      </c>
    </row>
    <row r="49" spans="1:33" ht="15.75" thickBot="1" x14ac:dyDescent="0.25">
      <c r="A49" s="108"/>
      <c r="B49" s="224"/>
      <c r="C49" s="117">
        <v>1088</v>
      </c>
      <c r="D49" s="25" t="s">
        <v>119</v>
      </c>
      <c r="E49" s="28"/>
      <c r="F49" s="28"/>
      <c r="G49" s="113"/>
      <c r="H49" s="110">
        <v>18.63</v>
      </c>
      <c r="I49" s="110">
        <f t="shared" si="0"/>
        <v>18.350549999999998</v>
      </c>
      <c r="J49" s="110">
        <f t="shared" si="1"/>
        <v>17.791650000000001</v>
      </c>
      <c r="K49" s="110">
        <f t="shared" si="2"/>
        <v>17.698499999999999</v>
      </c>
      <c r="L49" s="110">
        <f t="shared" si="3"/>
        <v>17.54946</v>
      </c>
      <c r="M49" s="110">
        <f t="shared" si="4"/>
        <v>17.40042</v>
      </c>
      <c r="AF49" s="23"/>
      <c r="AG49" s="23"/>
    </row>
    <row r="50" spans="1:33" ht="30.75" thickBot="1" x14ac:dyDescent="0.25">
      <c r="A50" s="108"/>
      <c r="B50" s="224"/>
      <c r="C50" s="37">
        <v>183</v>
      </c>
      <c r="D50" s="25" t="s">
        <v>124</v>
      </c>
      <c r="E50" s="28" t="s">
        <v>430</v>
      </c>
      <c r="F50" s="28" t="s">
        <v>8</v>
      </c>
      <c r="G50" s="113"/>
      <c r="H50" s="110">
        <v>0</v>
      </c>
      <c r="I50" s="110">
        <f t="shared" si="0"/>
        <v>0</v>
      </c>
      <c r="J50" s="110">
        <f t="shared" si="1"/>
        <v>0</v>
      </c>
      <c r="K50" s="110">
        <f t="shared" si="2"/>
        <v>0</v>
      </c>
      <c r="L50" s="110">
        <f t="shared" si="3"/>
        <v>0</v>
      </c>
      <c r="M50" s="110">
        <f t="shared" si="4"/>
        <v>0</v>
      </c>
      <c r="AF50" s="23" t="e">
        <f>SUM(3000/#REF!)</f>
        <v>#REF!</v>
      </c>
      <c r="AG50" s="23" t="e">
        <f>SUM(10000/#REF!)</f>
        <v>#REF!</v>
      </c>
    </row>
    <row r="51" spans="1:33" ht="30.75" thickBot="1" x14ac:dyDescent="0.25">
      <c r="A51" s="108"/>
      <c r="B51" s="224"/>
      <c r="C51" s="37">
        <v>98</v>
      </c>
      <c r="D51" s="25" t="s">
        <v>130</v>
      </c>
      <c r="E51" s="28" t="s">
        <v>401</v>
      </c>
      <c r="F51" s="28" t="s">
        <v>8</v>
      </c>
      <c r="G51" s="113"/>
      <c r="H51" s="110">
        <v>0</v>
      </c>
      <c r="I51" s="110">
        <f t="shared" si="0"/>
        <v>0</v>
      </c>
      <c r="J51" s="110">
        <f t="shared" si="1"/>
        <v>0</v>
      </c>
      <c r="K51" s="110">
        <f t="shared" si="2"/>
        <v>0</v>
      </c>
      <c r="L51" s="110">
        <f t="shared" si="3"/>
        <v>0</v>
      </c>
      <c r="M51" s="110">
        <f t="shared" si="4"/>
        <v>0</v>
      </c>
      <c r="AF51" s="23" t="e">
        <f>SUM(3000/#REF!)</f>
        <v>#REF!</v>
      </c>
      <c r="AG51" s="23" t="e">
        <f>SUM(10000/#REF!)</f>
        <v>#REF!</v>
      </c>
    </row>
    <row r="52" spans="1:33" ht="30.75" thickBot="1" x14ac:dyDescent="0.25">
      <c r="A52" s="108"/>
      <c r="B52" s="224"/>
      <c r="C52" s="37">
        <v>99</v>
      </c>
      <c r="D52" s="25" t="s">
        <v>159</v>
      </c>
      <c r="E52" s="28" t="s">
        <v>406</v>
      </c>
      <c r="F52" s="28" t="s">
        <v>8</v>
      </c>
      <c r="G52" s="113"/>
      <c r="H52" s="110">
        <v>0</v>
      </c>
      <c r="I52" s="110">
        <f t="shared" ref="I52:I103" si="10">SUM(H52-H52*0.015)</f>
        <v>0</v>
      </c>
      <c r="J52" s="110">
        <f t="shared" ref="J52:J103" si="11">SUM(H52-H52*0.045)</f>
        <v>0</v>
      </c>
      <c r="K52" s="110">
        <f t="shared" ref="K52:K103" si="12">SUM(H52-H52*0.05)</f>
        <v>0</v>
      </c>
      <c r="L52" s="110">
        <f t="shared" ref="L52:L103" si="13">SUM(H52-H52*0.058)</f>
        <v>0</v>
      </c>
      <c r="M52" s="110">
        <f t="shared" ref="M52:M103" si="14">SUM(H52-H52*0.066)</f>
        <v>0</v>
      </c>
      <c r="AF52" s="23" t="e">
        <f>SUM(3000/#REF!)</f>
        <v>#REF!</v>
      </c>
      <c r="AG52" s="23" t="e">
        <f>SUM(10000/#REF!)</f>
        <v>#REF!</v>
      </c>
    </row>
    <row r="53" spans="1:33" ht="15.75" thickBot="1" x14ac:dyDescent="0.25">
      <c r="A53" s="108"/>
      <c r="B53" s="224"/>
      <c r="C53" s="37">
        <v>214</v>
      </c>
      <c r="D53" s="25" t="s">
        <v>126</v>
      </c>
      <c r="E53" s="28"/>
      <c r="F53" s="28"/>
      <c r="G53" s="113"/>
      <c r="H53" s="110">
        <v>0</v>
      </c>
      <c r="I53" s="110">
        <f t="shared" si="10"/>
        <v>0</v>
      </c>
      <c r="J53" s="110">
        <f t="shared" si="11"/>
        <v>0</v>
      </c>
      <c r="K53" s="110">
        <f t="shared" si="12"/>
        <v>0</v>
      </c>
      <c r="L53" s="110">
        <f t="shared" si="13"/>
        <v>0</v>
      </c>
      <c r="M53" s="110">
        <f t="shared" si="14"/>
        <v>0</v>
      </c>
      <c r="AF53" s="23" t="e">
        <f>SUM(3000/#REF!)</f>
        <v>#REF!</v>
      </c>
      <c r="AG53" s="23"/>
    </row>
    <row r="54" spans="1:33" ht="30.75" thickBot="1" x14ac:dyDescent="0.25">
      <c r="A54" s="108"/>
      <c r="B54" s="224"/>
      <c r="C54" s="37">
        <v>981</v>
      </c>
      <c r="D54" s="25" t="s">
        <v>132</v>
      </c>
      <c r="E54" s="28"/>
      <c r="F54" s="28"/>
      <c r="G54" s="113"/>
      <c r="H54" s="110">
        <v>0</v>
      </c>
      <c r="I54" s="110">
        <f t="shared" si="10"/>
        <v>0</v>
      </c>
      <c r="J54" s="110">
        <f t="shared" si="11"/>
        <v>0</v>
      </c>
      <c r="K54" s="110">
        <f t="shared" si="12"/>
        <v>0</v>
      </c>
      <c r="L54" s="110">
        <f t="shared" si="13"/>
        <v>0</v>
      </c>
      <c r="M54" s="110">
        <f t="shared" si="14"/>
        <v>0</v>
      </c>
      <c r="AF54" s="23" t="e">
        <f>SUM(3000/#REF!)</f>
        <v>#REF!</v>
      </c>
      <c r="AG54" s="23"/>
    </row>
    <row r="55" spans="1:33" ht="15.75" thickBot="1" x14ac:dyDescent="0.25">
      <c r="A55" s="108"/>
      <c r="B55" s="224"/>
      <c r="C55" s="37">
        <v>239</v>
      </c>
      <c r="D55" s="25" t="s">
        <v>127</v>
      </c>
      <c r="E55" s="28"/>
      <c r="F55" s="28"/>
      <c r="G55" s="113"/>
      <c r="H55" s="110">
        <v>0</v>
      </c>
      <c r="I55" s="110">
        <f t="shared" si="10"/>
        <v>0</v>
      </c>
      <c r="J55" s="110">
        <f t="shared" si="11"/>
        <v>0</v>
      </c>
      <c r="K55" s="110">
        <f t="shared" si="12"/>
        <v>0</v>
      </c>
      <c r="L55" s="110">
        <f t="shared" si="13"/>
        <v>0</v>
      </c>
      <c r="M55" s="110">
        <f t="shared" si="14"/>
        <v>0</v>
      </c>
      <c r="AF55" s="23"/>
      <c r="AG55" s="23"/>
    </row>
    <row r="56" spans="1:33" ht="30.75" thickBot="1" x14ac:dyDescent="0.25">
      <c r="A56" s="108"/>
      <c r="B56" s="224"/>
      <c r="C56" s="37">
        <v>980</v>
      </c>
      <c r="D56" s="25" t="s">
        <v>118</v>
      </c>
      <c r="E56" s="28"/>
      <c r="F56" s="28"/>
      <c r="G56" s="113"/>
      <c r="H56" s="110">
        <v>0</v>
      </c>
      <c r="I56" s="110">
        <f t="shared" si="10"/>
        <v>0</v>
      </c>
      <c r="J56" s="110">
        <f t="shared" si="11"/>
        <v>0</v>
      </c>
      <c r="K56" s="110">
        <f t="shared" si="12"/>
        <v>0</v>
      </c>
      <c r="L56" s="110">
        <f t="shared" si="13"/>
        <v>0</v>
      </c>
      <c r="M56" s="110">
        <f t="shared" si="14"/>
        <v>0</v>
      </c>
      <c r="AF56" s="23" t="e">
        <f>SUM(3000/#REF!)</f>
        <v>#REF!</v>
      </c>
      <c r="AG56" s="23" t="e">
        <f>SUM(10000/#REF!)</f>
        <v>#REF!</v>
      </c>
    </row>
    <row r="57" spans="1:33" ht="30.75" thickBot="1" x14ac:dyDescent="0.25">
      <c r="A57" s="108"/>
      <c r="B57" s="224"/>
      <c r="C57" s="37">
        <v>990</v>
      </c>
      <c r="D57" s="25" t="s">
        <v>118</v>
      </c>
      <c r="E57" s="28"/>
      <c r="F57" s="28"/>
      <c r="G57" s="113"/>
      <c r="H57" s="110">
        <v>0</v>
      </c>
      <c r="I57" s="110">
        <f t="shared" si="10"/>
        <v>0</v>
      </c>
      <c r="J57" s="110">
        <f t="shared" si="11"/>
        <v>0</v>
      </c>
      <c r="K57" s="110">
        <f t="shared" si="12"/>
        <v>0</v>
      </c>
      <c r="L57" s="110">
        <f t="shared" si="13"/>
        <v>0</v>
      </c>
      <c r="M57" s="110">
        <f t="shared" si="14"/>
        <v>0</v>
      </c>
      <c r="AF57" s="23"/>
      <c r="AG57" s="23"/>
    </row>
    <row r="58" spans="1:33" ht="30.75" thickBot="1" x14ac:dyDescent="0.25">
      <c r="A58" s="108"/>
      <c r="B58" s="224"/>
      <c r="C58" s="37">
        <v>991</v>
      </c>
      <c r="D58" s="25" t="s">
        <v>118</v>
      </c>
      <c r="E58" s="28"/>
      <c r="F58" s="28"/>
      <c r="G58" s="113"/>
      <c r="H58" s="110">
        <v>0</v>
      </c>
      <c r="I58" s="110">
        <f t="shared" si="10"/>
        <v>0</v>
      </c>
      <c r="J58" s="110">
        <f t="shared" si="11"/>
        <v>0</v>
      </c>
      <c r="K58" s="110">
        <f t="shared" si="12"/>
        <v>0</v>
      </c>
      <c r="L58" s="110">
        <f t="shared" si="13"/>
        <v>0</v>
      </c>
      <c r="M58" s="110">
        <f t="shared" si="14"/>
        <v>0</v>
      </c>
      <c r="AF58" s="23"/>
      <c r="AG58" s="23"/>
    </row>
    <row r="59" spans="1:33" ht="23.25" thickBot="1" x14ac:dyDescent="0.25">
      <c r="A59" s="108"/>
      <c r="B59" s="224"/>
      <c r="C59" s="37">
        <v>114</v>
      </c>
      <c r="D59" s="25" t="s">
        <v>128</v>
      </c>
      <c r="E59" s="28" t="s">
        <v>401</v>
      </c>
      <c r="F59" s="28" t="s">
        <v>8</v>
      </c>
      <c r="G59" s="113"/>
      <c r="H59" s="110">
        <v>0</v>
      </c>
      <c r="I59" s="110">
        <f t="shared" si="10"/>
        <v>0</v>
      </c>
      <c r="J59" s="110">
        <f t="shared" si="11"/>
        <v>0</v>
      </c>
      <c r="K59" s="110">
        <f t="shared" si="12"/>
        <v>0</v>
      </c>
      <c r="L59" s="110">
        <f t="shared" si="13"/>
        <v>0</v>
      </c>
      <c r="M59" s="110">
        <f t="shared" si="14"/>
        <v>0</v>
      </c>
      <c r="AF59" s="23" t="e">
        <f>SUM(3000/#REF!)</f>
        <v>#REF!</v>
      </c>
      <c r="AG59" s="23" t="e">
        <f>SUM(10000/#REF!)</f>
        <v>#REF!</v>
      </c>
    </row>
    <row r="60" spans="1:33" ht="23.25" thickBot="1" x14ac:dyDescent="0.25">
      <c r="A60" s="108"/>
      <c r="B60" s="224"/>
      <c r="C60" s="37">
        <v>186</v>
      </c>
      <c r="D60" s="25" t="s">
        <v>120</v>
      </c>
      <c r="E60" s="28" t="s">
        <v>430</v>
      </c>
      <c r="F60" s="28" t="s">
        <v>8</v>
      </c>
      <c r="G60" s="113"/>
      <c r="H60" s="110">
        <v>0</v>
      </c>
      <c r="I60" s="110">
        <f t="shared" si="10"/>
        <v>0</v>
      </c>
      <c r="J60" s="110">
        <f t="shared" si="11"/>
        <v>0</v>
      </c>
      <c r="K60" s="110">
        <f t="shared" si="12"/>
        <v>0</v>
      </c>
      <c r="L60" s="110">
        <f t="shared" si="13"/>
        <v>0</v>
      </c>
      <c r="M60" s="110">
        <f t="shared" si="14"/>
        <v>0</v>
      </c>
      <c r="AF60" s="23" t="e">
        <f>SUM(3000/#REF!)</f>
        <v>#REF!</v>
      </c>
      <c r="AG60" s="23" t="e">
        <f>SUM(10000/#REF!)</f>
        <v>#REF!</v>
      </c>
    </row>
    <row r="61" spans="1:33" ht="23.25" thickBot="1" x14ac:dyDescent="0.25">
      <c r="A61" s="108"/>
      <c r="B61" s="224"/>
      <c r="C61" s="37">
        <v>190</v>
      </c>
      <c r="D61" s="25" t="s">
        <v>158</v>
      </c>
      <c r="E61" s="28" t="s">
        <v>160</v>
      </c>
      <c r="F61" s="28" t="s">
        <v>8</v>
      </c>
      <c r="G61" s="113"/>
      <c r="H61" s="110">
        <v>0</v>
      </c>
      <c r="I61" s="110">
        <f t="shared" si="10"/>
        <v>0</v>
      </c>
      <c r="J61" s="110">
        <f t="shared" si="11"/>
        <v>0</v>
      </c>
      <c r="K61" s="110">
        <f t="shared" si="12"/>
        <v>0</v>
      </c>
      <c r="L61" s="110">
        <f t="shared" si="13"/>
        <v>0</v>
      </c>
      <c r="M61" s="110">
        <f t="shared" si="14"/>
        <v>0</v>
      </c>
      <c r="AF61" s="23" t="e">
        <f>SUM(3000/#REF!)</f>
        <v>#REF!</v>
      </c>
      <c r="AG61" s="23" t="e">
        <f>SUM(10000/#REF!)</f>
        <v>#REF!</v>
      </c>
    </row>
    <row r="62" spans="1:33" ht="15.75" thickBot="1" x14ac:dyDescent="0.25">
      <c r="A62" s="108"/>
      <c r="B62" s="224"/>
      <c r="C62" s="37">
        <v>218</v>
      </c>
      <c r="D62" s="25" t="s">
        <v>120</v>
      </c>
      <c r="E62" s="28"/>
      <c r="F62" s="28"/>
      <c r="G62" s="113"/>
      <c r="H62" s="110">
        <v>13.37</v>
      </c>
      <c r="I62" s="110">
        <f t="shared" si="10"/>
        <v>13.169449999999999</v>
      </c>
      <c r="J62" s="110">
        <f t="shared" si="11"/>
        <v>12.76835</v>
      </c>
      <c r="K62" s="110">
        <f t="shared" si="12"/>
        <v>12.701499999999999</v>
      </c>
      <c r="L62" s="110">
        <f t="shared" si="13"/>
        <v>12.594539999999999</v>
      </c>
      <c r="M62" s="110">
        <f t="shared" si="14"/>
        <v>12.487579999999999</v>
      </c>
      <c r="AF62" s="23" t="e">
        <f>SUM(3000/#REF!)</f>
        <v>#REF!</v>
      </c>
      <c r="AG62" s="23"/>
    </row>
    <row r="63" spans="1:33" ht="15.75" thickBot="1" x14ac:dyDescent="0.25">
      <c r="A63" s="108"/>
      <c r="B63" s="224"/>
      <c r="C63" s="37">
        <v>2181</v>
      </c>
      <c r="D63" s="25" t="s">
        <v>120</v>
      </c>
      <c r="E63" s="153"/>
      <c r="F63" s="153"/>
      <c r="G63" s="113"/>
      <c r="H63" s="110">
        <v>13.2</v>
      </c>
      <c r="I63" s="110">
        <f t="shared" si="10"/>
        <v>13.001999999999999</v>
      </c>
      <c r="J63" s="110">
        <f t="shared" si="11"/>
        <v>12.606</v>
      </c>
      <c r="K63" s="110">
        <f t="shared" si="12"/>
        <v>12.54</v>
      </c>
      <c r="L63" s="110">
        <f t="shared" si="13"/>
        <v>12.4344</v>
      </c>
      <c r="M63" s="110">
        <f t="shared" si="14"/>
        <v>12.328799999999999</v>
      </c>
      <c r="AF63" s="23"/>
      <c r="AG63" s="23"/>
    </row>
    <row r="64" spans="1:33" ht="15.75" thickBot="1" x14ac:dyDescent="0.25">
      <c r="A64" s="108"/>
      <c r="B64" s="224"/>
      <c r="C64" s="37">
        <v>223</v>
      </c>
      <c r="D64" s="25" t="s">
        <v>158</v>
      </c>
      <c r="E64" s="28"/>
      <c r="F64" s="28"/>
      <c r="G64" s="113"/>
      <c r="H64" s="110">
        <v>0</v>
      </c>
      <c r="I64" s="110">
        <f t="shared" si="10"/>
        <v>0</v>
      </c>
      <c r="J64" s="110">
        <f t="shared" si="11"/>
        <v>0</v>
      </c>
      <c r="K64" s="110">
        <f t="shared" si="12"/>
        <v>0</v>
      </c>
      <c r="L64" s="110">
        <f t="shared" si="13"/>
        <v>0</v>
      </c>
      <c r="M64" s="110">
        <f t="shared" si="14"/>
        <v>0</v>
      </c>
      <c r="AF64" s="23"/>
      <c r="AG64" s="23"/>
    </row>
    <row r="65" spans="1:33" ht="15.75" thickBot="1" x14ac:dyDescent="0.25">
      <c r="A65" s="108"/>
      <c r="B65" s="224"/>
      <c r="C65" s="37">
        <v>861</v>
      </c>
      <c r="D65" s="25" t="s">
        <v>424</v>
      </c>
      <c r="E65" s="28"/>
      <c r="F65" s="28"/>
      <c r="G65" s="113"/>
      <c r="H65" s="110">
        <v>0</v>
      </c>
      <c r="I65" s="110">
        <f t="shared" si="10"/>
        <v>0</v>
      </c>
      <c r="J65" s="110">
        <f t="shared" si="11"/>
        <v>0</v>
      </c>
      <c r="K65" s="110">
        <f t="shared" si="12"/>
        <v>0</v>
      </c>
      <c r="L65" s="110">
        <f t="shared" si="13"/>
        <v>0</v>
      </c>
      <c r="M65" s="110">
        <f t="shared" si="14"/>
        <v>0</v>
      </c>
      <c r="AF65" s="23" t="e">
        <f>SUM(3000/#REF!)</f>
        <v>#REF!</v>
      </c>
      <c r="AG65" s="23"/>
    </row>
    <row r="66" spans="1:33" ht="15.75" thickBot="1" x14ac:dyDescent="0.25">
      <c r="A66" s="108"/>
      <c r="B66" s="224"/>
      <c r="C66" s="37">
        <v>862</v>
      </c>
      <c r="D66" s="25" t="s">
        <v>419</v>
      </c>
      <c r="E66" s="28"/>
      <c r="F66" s="28"/>
      <c r="G66" s="113"/>
      <c r="H66" s="110">
        <v>0</v>
      </c>
      <c r="I66" s="110">
        <f t="shared" si="10"/>
        <v>0</v>
      </c>
      <c r="J66" s="110">
        <f t="shared" si="11"/>
        <v>0</v>
      </c>
      <c r="K66" s="110">
        <f t="shared" si="12"/>
        <v>0</v>
      </c>
      <c r="L66" s="110">
        <f t="shared" si="13"/>
        <v>0</v>
      </c>
      <c r="M66" s="110">
        <f t="shared" si="14"/>
        <v>0</v>
      </c>
      <c r="AF66" s="23" t="e">
        <f>SUM(3000/#REF!)</f>
        <v>#REF!</v>
      </c>
      <c r="AG66" s="23"/>
    </row>
    <row r="67" spans="1:33" ht="30.75" thickBot="1" x14ac:dyDescent="0.25">
      <c r="A67" s="108"/>
      <c r="B67" s="224"/>
      <c r="C67" s="37">
        <v>863</v>
      </c>
      <c r="D67" s="25" t="s">
        <v>420</v>
      </c>
      <c r="E67" s="28"/>
      <c r="F67" s="28"/>
      <c r="G67" s="113"/>
      <c r="H67" s="110">
        <v>0</v>
      </c>
      <c r="I67" s="110">
        <f t="shared" si="10"/>
        <v>0</v>
      </c>
      <c r="J67" s="110">
        <f t="shared" si="11"/>
        <v>0</v>
      </c>
      <c r="K67" s="110">
        <f t="shared" si="12"/>
        <v>0</v>
      </c>
      <c r="L67" s="110">
        <f t="shared" si="13"/>
        <v>0</v>
      </c>
      <c r="M67" s="110">
        <f t="shared" si="14"/>
        <v>0</v>
      </c>
      <c r="AF67" s="23" t="e">
        <f>SUM(3000/#REF!)</f>
        <v>#REF!</v>
      </c>
      <c r="AG67" s="23"/>
    </row>
    <row r="68" spans="1:33" ht="23.25" thickBot="1" x14ac:dyDescent="0.25">
      <c r="A68" s="108"/>
      <c r="B68" s="224"/>
      <c r="C68" s="118" t="s">
        <v>10</v>
      </c>
      <c r="D68" s="25" t="s">
        <v>421</v>
      </c>
      <c r="E68" s="28" t="s">
        <v>439</v>
      </c>
      <c r="F68" s="28" t="s">
        <v>11</v>
      </c>
      <c r="G68" s="113">
        <v>0.19500000000000001</v>
      </c>
      <c r="H68" s="110">
        <f t="shared" ref="H68:H73" si="15">SUM(G68*$L$2)</f>
        <v>8.19</v>
      </c>
      <c r="I68" s="110">
        <f t="shared" si="10"/>
        <v>8.0671499999999998</v>
      </c>
      <c r="J68" s="110">
        <f t="shared" si="11"/>
        <v>7.8214499999999996</v>
      </c>
      <c r="K68" s="110">
        <f t="shared" si="12"/>
        <v>7.7805</v>
      </c>
      <c r="L68" s="110">
        <f t="shared" si="13"/>
        <v>7.7149799999999997</v>
      </c>
      <c r="M68" s="110">
        <f t="shared" si="14"/>
        <v>7.6494599999999995</v>
      </c>
      <c r="AF68" s="23" t="e">
        <f>SUM(3000/#REF!)</f>
        <v>#REF!</v>
      </c>
      <c r="AG68" s="23" t="e">
        <f>SUM(10000/#REF!)</f>
        <v>#REF!</v>
      </c>
    </row>
    <row r="69" spans="1:33" ht="23.25" thickBot="1" x14ac:dyDescent="0.25">
      <c r="A69" s="108"/>
      <c r="B69" s="224"/>
      <c r="C69" s="118" t="s">
        <v>12</v>
      </c>
      <c r="D69" s="25" t="s">
        <v>424</v>
      </c>
      <c r="E69" s="28" t="s">
        <v>430</v>
      </c>
      <c r="F69" s="28" t="s">
        <v>11</v>
      </c>
      <c r="G69" s="113">
        <v>0.19500000000000001</v>
      </c>
      <c r="H69" s="110">
        <f t="shared" si="15"/>
        <v>8.19</v>
      </c>
      <c r="I69" s="110">
        <f t="shared" si="10"/>
        <v>8.0671499999999998</v>
      </c>
      <c r="J69" s="110">
        <f t="shared" si="11"/>
        <v>7.8214499999999996</v>
      </c>
      <c r="K69" s="110">
        <f t="shared" si="12"/>
        <v>7.7805</v>
      </c>
      <c r="L69" s="110">
        <f t="shared" si="13"/>
        <v>7.7149799999999997</v>
      </c>
      <c r="M69" s="110">
        <f t="shared" si="14"/>
        <v>7.6494599999999995</v>
      </c>
      <c r="AF69" s="23" t="e">
        <f>SUM(3000/#REF!)</f>
        <v>#REF!</v>
      </c>
      <c r="AG69" s="23" t="e">
        <f>SUM(10000/#REF!)</f>
        <v>#REF!</v>
      </c>
    </row>
    <row r="70" spans="1:33" ht="23.25" thickBot="1" x14ac:dyDescent="0.25">
      <c r="A70" s="108"/>
      <c r="B70" s="224"/>
      <c r="C70" s="119" t="s">
        <v>13</v>
      </c>
      <c r="D70" s="25" t="s">
        <v>419</v>
      </c>
      <c r="E70" s="28" t="s">
        <v>406</v>
      </c>
      <c r="F70" s="28" t="s">
        <v>11</v>
      </c>
      <c r="G70" s="113">
        <v>0.19500000000000001</v>
      </c>
      <c r="H70" s="110">
        <f t="shared" si="15"/>
        <v>8.19</v>
      </c>
      <c r="I70" s="110">
        <f t="shared" si="10"/>
        <v>8.0671499999999998</v>
      </c>
      <c r="J70" s="110">
        <f t="shared" si="11"/>
        <v>7.8214499999999996</v>
      </c>
      <c r="K70" s="110">
        <f t="shared" si="12"/>
        <v>7.7805</v>
      </c>
      <c r="L70" s="110">
        <f t="shared" si="13"/>
        <v>7.7149799999999997</v>
      </c>
      <c r="M70" s="110">
        <f t="shared" si="14"/>
        <v>7.6494599999999995</v>
      </c>
      <c r="AF70" s="23" t="e">
        <f>SUM(3000/#REF!)</f>
        <v>#REF!</v>
      </c>
      <c r="AG70" s="23" t="e">
        <f>SUM(10000/#REF!)</f>
        <v>#REF!</v>
      </c>
    </row>
    <row r="71" spans="1:33" ht="15.75" thickBot="1" x14ac:dyDescent="0.25">
      <c r="A71" s="108"/>
      <c r="B71" s="224"/>
      <c r="C71" s="119" t="s">
        <v>14</v>
      </c>
      <c r="D71" s="25" t="s">
        <v>422</v>
      </c>
      <c r="E71" s="28" t="s">
        <v>429</v>
      </c>
      <c r="F71" s="28"/>
      <c r="G71" s="113"/>
      <c r="H71" s="110">
        <f t="shared" si="15"/>
        <v>0</v>
      </c>
      <c r="I71" s="110">
        <f t="shared" si="10"/>
        <v>0</v>
      </c>
      <c r="J71" s="110">
        <f t="shared" si="11"/>
        <v>0</v>
      </c>
      <c r="K71" s="110">
        <f t="shared" si="12"/>
        <v>0</v>
      </c>
      <c r="L71" s="110">
        <f t="shared" si="13"/>
        <v>0</v>
      </c>
      <c r="M71" s="110">
        <f t="shared" si="14"/>
        <v>0</v>
      </c>
      <c r="AF71" s="23"/>
      <c r="AG71" s="23"/>
    </row>
    <row r="72" spans="1:33" ht="15.75" thickBot="1" x14ac:dyDescent="0.25">
      <c r="A72" s="108"/>
      <c r="B72" s="224"/>
      <c r="C72" s="119" t="s">
        <v>15</v>
      </c>
      <c r="D72" s="25" t="s">
        <v>423</v>
      </c>
      <c r="E72" s="28" t="s">
        <v>442</v>
      </c>
      <c r="F72" s="28"/>
      <c r="G72" s="113">
        <v>0</v>
      </c>
      <c r="H72" s="110">
        <f t="shared" si="15"/>
        <v>0</v>
      </c>
      <c r="I72" s="110">
        <f t="shared" si="10"/>
        <v>0</v>
      </c>
      <c r="J72" s="110">
        <f t="shared" si="11"/>
        <v>0</v>
      </c>
      <c r="K72" s="110">
        <f t="shared" si="12"/>
        <v>0</v>
      </c>
      <c r="L72" s="110">
        <f t="shared" si="13"/>
        <v>0</v>
      </c>
      <c r="M72" s="110">
        <f t="shared" si="14"/>
        <v>0</v>
      </c>
      <c r="AF72" s="23"/>
      <c r="AG72" s="23"/>
    </row>
    <row r="73" spans="1:33" ht="22.5" x14ac:dyDescent="0.2">
      <c r="A73" s="108"/>
      <c r="B73" s="225" t="s">
        <v>469</v>
      </c>
      <c r="C73" s="121">
        <v>20</v>
      </c>
      <c r="D73" s="36" t="s">
        <v>163</v>
      </c>
      <c r="E73" s="66" t="s">
        <v>16</v>
      </c>
      <c r="F73" s="26" t="s">
        <v>1</v>
      </c>
      <c r="G73" s="112">
        <v>0.214</v>
      </c>
      <c r="H73" s="110">
        <f t="shared" si="15"/>
        <v>8.9879999999999995</v>
      </c>
      <c r="I73" s="110">
        <f t="shared" si="10"/>
        <v>8.85318</v>
      </c>
      <c r="J73" s="110">
        <f t="shared" si="11"/>
        <v>8.5835399999999993</v>
      </c>
      <c r="K73" s="110">
        <f t="shared" si="12"/>
        <v>8.5385999999999989</v>
      </c>
      <c r="L73" s="110">
        <f t="shared" si="13"/>
        <v>8.4666959999999989</v>
      </c>
      <c r="M73" s="110">
        <f t="shared" si="14"/>
        <v>8.3947919999999989</v>
      </c>
      <c r="AF73" s="23"/>
      <c r="AG73" s="23"/>
    </row>
    <row r="74" spans="1:33" ht="22.5" x14ac:dyDescent="0.2">
      <c r="A74" s="108"/>
      <c r="B74" s="225"/>
      <c r="C74" s="40">
        <v>95</v>
      </c>
      <c r="D74" s="25" t="s">
        <v>163</v>
      </c>
      <c r="E74" s="28" t="s">
        <v>428</v>
      </c>
      <c r="F74" s="28" t="s">
        <v>1</v>
      </c>
      <c r="G74" s="113"/>
      <c r="H74" s="110">
        <v>0</v>
      </c>
      <c r="I74" s="110">
        <f t="shared" si="10"/>
        <v>0</v>
      </c>
      <c r="J74" s="110">
        <f t="shared" si="11"/>
        <v>0</v>
      </c>
      <c r="K74" s="110">
        <f t="shared" si="12"/>
        <v>0</v>
      </c>
      <c r="L74" s="110">
        <f t="shared" si="13"/>
        <v>0</v>
      </c>
      <c r="M74" s="110">
        <f t="shared" si="14"/>
        <v>0</v>
      </c>
      <c r="AF74" s="23" t="e">
        <f>SUM(3000/#REF!)</f>
        <v>#REF!</v>
      </c>
      <c r="AG74" s="23" t="e">
        <f>SUM(10000/#REF!)</f>
        <v>#REF!</v>
      </c>
    </row>
    <row r="75" spans="1:33" ht="30" x14ac:dyDescent="0.2">
      <c r="A75" s="108"/>
      <c r="B75" s="225"/>
      <c r="C75" s="37">
        <v>81</v>
      </c>
      <c r="D75" s="25" t="s">
        <v>164</v>
      </c>
      <c r="E75" s="28" t="s">
        <v>440</v>
      </c>
      <c r="F75" s="28" t="s">
        <v>1</v>
      </c>
      <c r="G75" s="113">
        <v>0</v>
      </c>
      <c r="H75" s="110">
        <f>SUM(G75*$L$2)</f>
        <v>0</v>
      </c>
      <c r="I75" s="110">
        <f t="shared" si="10"/>
        <v>0</v>
      </c>
      <c r="J75" s="110">
        <f t="shared" si="11"/>
        <v>0</v>
      </c>
      <c r="K75" s="110">
        <f t="shared" si="12"/>
        <v>0</v>
      </c>
      <c r="L75" s="110">
        <f t="shared" si="13"/>
        <v>0</v>
      </c>
      <c r="M75" s="110">
        <f t="shared" si="14"/>
        <v>0</v>
      </c>
      <c r="AF75" s="23" t="e">
        <f>SUM(3000/#REF!)</f>
        <v>#REF!</v>
      </c>
      <c r="AG75" s="23" t="e">
        <f>SUM(10000/#REF!)</f>
        <v>#REF!</v>
      </c>
    </row>
    <row r="76" spans="1:33" ht="30" x14ac:dyDescent="0.2">
      <c r="A76" s="108"/>
      <c r="B76" s="225"/>
      <c r="C76" s="37">
        <v>8102</v>
      </c>
      <c r="D76" s="25" t="s">
        <v>164</v>
      </c>
      <c r="E76" s="28" t="s">
        <v>430</v>
      </c>
      <c r="F76" s="28"/>
      <c r="G76" s="113">
        <v>0</v>
      </c>
      <c r="H76" s="110">
        <f>SUM(G76*$L$2)</f>
        <v>0</v>
      </c>
      <c r="I76" s="110">
        <f t="shared" si="10"/>
        <v>0</v>
      </c>
      <c r="J76" s="110">
        <f t="shared" si="11"/>
        <v>0</v>
      </c>
      <c r="K76" s="110">
        <f t="shared" si="12"/>
        <v>0</v>
      </c>
      <c r="L76" s="110">
        <f t="shared" si="13"/>
        <v>0</v>
      </c>
      <c r="M76" s="110">
        <f t="shared" si="14"/>
        <v>0</v>
      </c>
      <c r="AF76" s="23"/>
      <c r="AG76" s="23"/>
    </row>
    <row r="77" spans="1:33" ht="30" x14ac:dyDescent="0.2">
      <c r="A77" s="108"/>
      <c r="B77" s="225"/>
      <c r="C77" s="42">
        <v>81018</v>
      </c>
      <c r="D77" s="25" t="s">
        <v>165</v>
      </c>
      <c r="E77" s="28"/>
      <c r="F77" s="28"/>
      <c r="G77" s="113"/>
      <c r="H77" s="110">
        <v>12.67</v>
      </c>
      <c r="I77" s="110">
        <f t="shared" si="10"/>
        <v>12.479950000000001</v>
      </c>
      <c r="J77" s="110">
        <f t="shared" si="11"/>
        <v>12.09985</v>
      </c>
      <c r="K77" s="110">
        <f t="shared" si="12"/>
        <v>12.0365</v>
      </c>
      <c r="L77" s="110">
        <f t="shared" si="13"/>
        <v>11.935140000000001</v>
      </c>
      <c r="M77" s="110">
        <f t="shared" si="14"/>
        <v>11.833779999999999</v>
      </c>
      <c r="AF77" s="23"/>
      <c r="AG77" s="23"/>
    </row>
    <row r="78" spans="1:33" ht="30" x14ac:dyDescent="0.2">
      <c r="A78" s="108"/>
      <c r="B78" s="225"/>
      <c r="C78" s="42">
        <v>810110</v>
      </c>
      <c r="D78" s="25" t="s">
        <v>166</v>
      </c>
      <c r="E78" s="28"/>
      <c r="F78" s="28"/>
      <c r="G78" s="113"/>
      <c r="H78" s="110">
        <v>12.67</v>
      </c>
      <c r="I78" s="110">
        <f t="shared" si="10"/>
        <v>12.479950000000001</v>
      </c>
      <c r="J78" s="110">
        <f t="shared" si="11"/>
        <v>12.09985</v>
      </c>
      <c r="K78" s="110">
        <f t="shared" si="12"/>
        <v>12.0365</v>
      </c>
      <c r="L78" s="110">
        <f t="shared" si="13"/>
        <v>11.935140000000001</v>
      </c>
      <c r="M78" s="110">
        <f t="shared" si="14"/>
        <v>11.833779999999999</v>
      </c>
      <c r="AF78" s="23"/>
      <c r="AG78" s="23"/>
    </row>
    <row r="79" spans="1:33" ht="30" x14ac:dyDescent="0.2">
      <c r="A79" s="108"/>
      <c r="B79" s="225"/>
      <c r="C79" s="37">
        <v>230</v>
      </c>
      <c r="D79" s="25" t="s">
        <v>417</v>
      </c>
      <c r="E79" s="28"/>
      <c r="F79" s="28"/>
      <c r="G79" s="113"/>
      <c r="H79" s="110">
        <v>0</v>
      </c>
      <c r="I79" s="110">
        <f t="shared" si="10"/>
        <v>0</v>
      </c>
      <c r="J79" s="110">
        <f t="shared" si="11"/>
        <v>0</v>
      </c>
      <c r="K79" s="110">
        <f t="shared" si="12"/>
        <v>0</v>
      </c>
      <c r="L79" s="110">
        <f t="shared" si="13"/>
        <v>0</v>
      </c>
      <c r="M79" s="110">
        <f t="shared" si="14"/>
        <v>0</v>
      </c>
      <c r="AF79" s="23"/>
      <c r="AG79" s="23"/>
    </row>
    <row r="80" spans="1:33" ht="30" x14ac:dyDescent="0.2">
      <c r="A80" s="108"/>
      <c r="B80" s="225"/>
      <c r="C80" s="37">
        <v>219</v>
      </c>
      <c r="D80" s="25" t="s">
        <v>417</v>
      </c>
      <c r="E80" s="28"/>
      <c r="F80" s="28"/>
      <c r="G80" s="113"/>
      <c r="H80" s="110">
        <v>0</v>
      </c>
      <c r="I80" s="110">
        <f t="shared" si="10"/>
        <v>0</v>
      </c>
      <c r="J80" s="110">
        <f t="shared" si="11"/>
        <v>0</v>
      </c>
      <c r="K80" s="110">
        <f t="shared" si="12"/>
        <v>0</v>
      </c>
      <c r="L80" s="110">
        <f t="shared" si="13"/>
        <v>0</v>
      </c>
      <c r="M80" s="110">
        <f t="shared" si="14"/>
        <v>0</v>
      </c>
      <c r="AF80" s="23"/>
      <c r="AG80" s="23"/>
    </row>
    <row r="81" spans="1:33" ht="30" x14ac:dyDescent="0.2">
      <c r="A81" s="108"/>
      <c r="B81" s="225"/>
      <c r="C81" s="37">
        <v>215</v>
      </c>
      <c r="D81" s="25" t="s">
        <v>164</v>
      </c>
      <c r="E81" s="28"/>
      <c r="F81" s="28"/>
      <c r="G81" s="113">
        <v>0.35</v>
      </c>
      <c r="H81" s="110">
        <f>SUM(G81*$L$2)</f>
        <v>14.7</v>
      </c>
      <c r="I81" s="110">
        <f t="shared" si="10"/>
        <v>14.4795</v>
      </c>
      <c r="J81" s="110">
        <f t="shared" si="11"/>
        <v>14.038499999999999</v>
      </c>
      <c r="K81" s="110">
        <f t="shared" si="12"/>
        <v>13.965</v>
      </c>
      <c r="L81" s="110">
        <f t="shared" si="13"/>
        <v>13.847399999999999</v>
      </c>
      <c r="M81" s="110">
        <f t="shared" si="14"/>
        <v>13.729799999999999</v>
      </c>
      <c r="AF81" s="23" t="e">
        <f>SUM(3000/#REF!)</f>
        <v>#REF!</v>
      </c>
      <c r="AG81" s="23"/>
    </row>
    <row r="82" spans="1:33" ht="15" x14ac:dyDescent="0.2">
      <c r="A82" s="108"/>
      <c r="B82" s="225"/>
      <c r="C82" s="37">
        <v>203</v>
      </c>
      <c r="D82" s="25" t="s">
        <v>163</v>
      </c>
      <c r="E82" s="28"/>
      <c r="F82" s="28"/>
      <c r="G82" s="113">
        <v>0.24</v>
      </c>
      <c r="H82" s="110">
        <f>SUM(G82*$L$2)</f>
        <v>10.08</v>
      </c>
      <c r="I82" s="110">
        <f t="shared" si="10"/>
        <v>9.9288000000000007</v>
      </c>
      <c r="J82" s="110">
        <f t="shared" si="11"/>
        <v>9.6264000000000003</v>
      </c>
      <c r="K82" s="110">
        <f t="shared" si="12"/>
        <v>9.5760000000000005</v>
      </c>
      <c r="L82" s="110">
        <f t="shared" si="13"/>
        <v>9.4953599999999998</v>
      </c>
      <c r="M82" s="110">
        <f t="shared" si="14"/>
        <v>9.4147200000000009</v>
      </c>
      <c r="AF82" s="23" t="e">
        <f>SUM(3000/#REF!)</f>
        <v>#REF!</v>
      </c>
      <c r="AG82" s="23"/>
    </row>
    <row r="83" spans="1:33" s="86" customFormat="1" ht="30" x14ac:dyDescent="0.2">
      <c r="A83" s="108"/>
      <c r="B83" s="225"/>
      <c r="C83" s="37">
        <v>46</v>
      </c>
      <c r="D83" s="25" t="s">
        <v>167</v>
      </c>
      <c r="E83" s="28" t="s">
        <v>430</v>
      </c>
      <c r="F83" s="28" t="s">
        <v>18</v>
      </c>
      <c r="G83" s="113">
        <v>0</v>
      </c>
      <c r="H83" s="114">
        <f>SUM(G83*$L$2)</f>
        <v>0</v>
      </c>
      <c r="I83" s="114">
        <f t="shared" si="10"/>
        <v>0</v>
      </c>
      <c r="J83" s="114">
        <f t="shared" si="11"/>
        <v>0</v>
      </c>
      <c r="K83" s="114">
        <f t="shared" si="12"/>
        <v>0</v>
      </c>
      <c r="L83" s="114">
        <f t="shared" si="13"/>
        <v>0</v>
      </c>
      <c r="M83" s="114">
        <f t="shared" si="14"/>
        <v>0</v>
      </c>
      <c r="AF83" s="23" t="e">
        <f>SUM(3000/#REF!)</f>
        <v>#REF!</v>
      </c>
      <c r="AG83" s="23" t="e">
        <f>SUM(10000/#REF!)</f>
        <v>#REF!</v>
      </c>
    </row>
    <row r="84" spans="1:33" s="86" customFormat="1" ht="30" x14ac:dyDescent="0.2">
      <c r="A84" s="108"/>
      <c r="B84" s="225"/>
      <c r="C84" s="37">
        <v>212</v>
      </c>
      <c r="D84" s="25" t="s">
        <v>116</v>
      </c>
      <c r="E84" s="28"/>
      <c r="F84" s="28">
        <v>1200</v>
      </c>
      <c r="G84" s="113">
        <v>0.48</v>
      </c>
      <c r="H84" s="114">
        <f>SUM(G84*$L$2)</f>
        <v>20.16</v>
      </c>
      <c r="I84" s="114">
        <f t="shared" si="10"/>
        <v>19.857600000000001</v>
      </c>
      <c r="J84" s="114">
        <f t="shared" si="11"/>
        <v>19.252800000000001</v>
      </c>
      <c r="K84" s="114">
        <f t="shared" si="12"/>
        <v>19.152000000000001</v>
      </c>
      <c r="L84" s="114">
        <f t="shared" si="13"/>
        <v>18.99072</v>
      </c>
      <c r="M84" s="114">
        <f t="shared" si="14"/>
        <v>18.829440000000002</v>
      </c>
      <c r="AF84" s="23"/>
      <c r="AG84" s="23"/>
    </row>
    <row r="85" spans="1:33" s="86" customFormat="1" ht="30" x14ac:dyDescent="0.2">
      <c r="A85" s="108"/>
      <c r="B85" s="225"/>
      <c r="C85" s="37">
        <v>2121</v>
      </c>
      <c r="D85" s="25" t="s">
        <v>117</v>
      </c>
      <c r="E85" s="28"/>
      <c r="F85" s="28"/>
      <c r="G85" s="113"/>
      <c r="H85" s="114">
        <v>0</v>
      </c>
      <c r="I85" s="114">
        <f t="shared" si="10"/>
        <v>0</v>
      </c>
      <c r="J85" s="114">
        <f t="shared" si="11"/>
        <v>0</v>
      </c>
      <c r="K85" s="114">
        <f t="shared" si="12"/>
        <v>0</v>
      </c>
      <c r="L85" s="114">
        <f t="shared" si="13"/>
        <v>0</v>
      </c>
      <c r="M85" s="114">
        <f t="shared" si="14"/>
        <v>0</v>
      </c>
      <c r="AF85" s="23"/>
      <c r="AG85" s="23"/>
    </row>
    <row r="86" spans="1:33" s="86" customFormat="1" ht="30" x14ac:dyDescent="0.2">
      <c r="A86" s="108"/>
      <c r="B86" s="225"/>
      <c r="C86" s="37">
        <v>2122</v>
      </c>
      <c r="D86" s="25" t="s">
        <v>418</v>
      </c>
      <c r="E86" s="28"/>
      <c r="F86" s="28"/>
      <c r="G86" s="113">
        <v>0.37</v>
      </c>
      <c r="H86" s="114">
        <f>SUM(G86*$L$2)</f>
        <v>15.54</v>
      </c>
      <c r="I86" s="114">
        <f t="shared" si="10"/>
        <v>15.306899999999999</v>
      </c>
      <c r="J86" s="114">
        <f t="shared" si="11"/>
        <v>14.8407</v>
      </c>
      <c r="K86" s="114">
        <f t="shared" si="12"/>
        <v>14.763</v>
      </c>
      <c r="L86" s="114">
        <f t="shared" si="13"/>
        <v>14.638679999999999</v>
      </c>
      <c r="M86" s="114">
        <f t="shared" si="14"/>
        <v>14.51436</v>
      </c>
      <c r="AF86" s="23"/>
      <c r="AG86" s="23"/>
    </row>
    <row r="87" spans="1:33" s="86" customFormat="1" ht="30" x14ac:dyDescent="0.2">
      <c r="A87" s="108"/>
      <c r="B87" s="225"/>
      <c r="C87" s="37">
        <v>187</v>
      </c>
      <c r="D87" s="25" t="s">
        <v>417</v>
      </c>
      <c r="E87" s="28" t="s">
        <v>428</v>
      </c>
      <c r="F87" s="28" t="s">
        <v>3</v>
      </c>
      <c r="G87" s="113"/>
      <c r="H87" s="114">
        <v>0</v>
      </c>
      <c r="I87" s="114">
        <f t="shared" si="10"/>
        <v>0</v>
      </c>
      <c r="J87" s="114">
        <f t="shared" si="11"/>
        <v>0</v>
      </c>
      <c r="K87" s="114">
        <f t="shared" si="12"/>
        <v>0</v>
      </c>
      <c r="L87" s="114">
        <f t="shared" si="13"/>
        <v>0</v>
      </c>
      <c r="M87" s="114">
        <f t="shared" si="14"/>
        <v>0</v>
      </c>
      <c r="AF87" s="23" t="e">
        <f>SUM(3000/#REF!)</f>
        <v>#REF!</v>
      </c>
      <c r="AG87" s="23" t="e">
        <f>SUM(10000/#REF!)</f>
        <v>#REF!</v>
      </c>
    </row>
    <row r="88" spans="1:33" s="86" customFormat="1" ht="30" x14ac:dyDescent="0.2">
      <c r="A88" s="108"/>
      <c r="B88" s="225"/>
      <c r="C88" s="38">
        <v>1871</v>
      </c>
      <c r="D88" s="25" t="s">
        <v>417</v>
      </c>
      <c r="E88" s="28" t="s">
        <v>428</v>
      </c>
      <c r="F88" s="28" t="s">
        <v>8</v>
      </c>
      <c r="G88" s="113"/>
      <c r="H88" s="114">
        <v>12.72</v>
      </c>
      <c r="I88" s="114">
        <f t="shared" si="10"/>
        <v>12.529200000000001</v>
      </c>
      <c r="J88" s="114">
        <f t="shared" si="11"/>
        <v>12.147600000000001</v>
      </c>
      <c r="K88" s="114">
        <f t="shared" si="12"/>
        <v>12.084</v>
      </c>
      <c r="L88" s="114">
        <f t="shared" si="13"/>
        <v>11.982240000000001</v>
      </c>
      <c r="M88" s="114">
        <f t="shared" si="14"/>
        <v>11.88048</v>
      </c>
      <c r="AF88" s="23" t="e">
        <f>SUM(3000/#REF!)</f>
        <v>#REF!</v>
      </c>
      <c r="AG88" s="23" t="e">
        <f>SUM(10000/#REF!)</f>
        <v>#REF!</v>
      </c>
    </row>
    <row r="89" spans="1:33" s="86" customFormat="1" ht="30" x14ac:dyDescent="0.2">
      <c r="A89" s="108"/>
      <c r="B89" s="225"/>
      <c r="C89" s="38">
        <v>234</v>
      </c>
      <c r="D89" s="25" t="s">
        <v>417</v>
      </c>
      <c r="E89" s="28"/>
      <c r="F89" s="28"/>
      <c r="G89" s="113"/>
      <c r="H89" s="114">
        <v>0</v>
      </c>
      <c r="I89" s="114">
        <f t="shared" si="10"/>
        <v>0</v>
      </c>
      <c r="J89" s="114">
        <f t="shared" si="11"/>
        <v>0</v>
      </c>
      <c r="K89" s="114">
        <f t="shared" si="12"/>
        <v>0</v>
      </c>
      <c r="L89" s="114">
        <f t="shared" si="13"/>
        <v>0</v>
      </c>
      <c r="M89" s="114">
        <f t="shared" si="14"/>
        <v>0</v>
      </c>
      <c r="AF89" s="23" t="e">
        <f>SUM(3000/#REF!)</f>
        <v>#REF!</v>
      </c>
      <c r="AG89" s="23"/>
    </row>
    <row r="90" spans="1:33" s="86" customFormat="1" ht="30" x14ac:dyDescent="0.2">
      <c r="A90" s="108"/>
      <c r="B90" s="225"/>
      <c r="C90" s="38">
        <v>1872</v>
      </c>
      <c r="D90" s="25" t="s">
        <v>417</v>
      </c>
      <c r="E90" s="28"/>
      <c r="F90" s="28"/>
      <c r="G90" s="113"/>
      <c r="H90" s="114">
        <v>0</v>
      </c>
      <c r="I90" s="114">
        <f t="shared" si="10"/>
        <v>0</v>
      </c>
      <c r="J90" s="114">
        <f t="shared" si="11"/>
        <v>0</v>
      </c>
      <c r="K90" s="114">
        <f t="shared" si="12"/>
        <v>0</v>
      </c>
      <c r="L90" s="114">
        <f t="shared" si="13"/>
        <v>0</v>
      </c>
      <c r="M90" s="114">
        <f t="shared" si="14"/>
        <v>0</v>
      </c>
      <c r="AF90" s="23" t="e">
        <f>SUM(3000/#REF!)</f>
        <v>#REF!</v>
      </c>
      <c r="AG90" s="23" t="e">
        <f>SUM(10000/#REF!)</f>
        <v>#REF!</v>
      </c>
    </row>
    <row r="91" spans="1:33" s="86" customFormat="1" ht="30" x14ac:dyDescent="0.2">
      <c r="A91" s="108"/>
      <c r="B91" s="225"/>
      <c r="C91" s="40">
        <v>50</v>
      </c>
      <c r="D91" s="25" t="s">
        <v>414</v>
      </c>
      <c r="E91" s="28" t="s">
        <v>429</v>
      </c>
      <c r="F91" s="28" t="s">
        <v>11</v>
      </c>
      <c r="G91" s="113"/>
      <c r="H91" s="122">
        <v>0</v>
      </c>
      <c r="I91" s="114">
        <f t="shared" si="10"/>
        <v>0</v>
      </c>
      <c r="J91" s="114">
        <f t="shared" si="11"/>
        <v>0</v>
      </c>
      <c r="K91" s="114">
        <f t="shared" si="12"/>
        <v>0</v>
      </c>
      <c r="L91" s="114">
        <f t="shared" si="13"/>
        <v>0</v>
      </c>
      <c r="M91" s="114">
        <f t="shared" si="14"/>
        <v>0</v>
      </c>
      <c r="AF91" s="23" t="e">
        <f>SUM(3000/#REF!)</f>
        <v>#REF!</v>
      </c>
      <c r="AG91" s="23" t="e">
        <f>SUM(10000/#REF!)</f>
        <v>#REF!</v>
      </c>
    </row>
    <row r="92" spans="1:33" s="86" customFormat="1" ht="30" x14ac:dyDescent="0.2">
      <c r="A92" s="108"/>
      <c r="B92" s="225"/>
      <c r="C92" s="40">
        <v>504</v>
      </c>
      <c r="D92" s="25" t="s">
        <v>415</v>
      </c>
      <c r="E92" s="149"/>
      <c r="F92" s="149"/>
      <c r="G92" s="113"/>
      <c r="H92" s="122">
        <v>0</v>
      </c>
      <c r="I92" s="114">
        <f t="shared" si="10"/>
        <v>0</v>
      </c>
      <c r="J92" s="114">
        <f t="shared" si="11"/>
        <v>0</v>
      </c>
      <c r="K92" s="114">
        <f t="shared" si="12"/>
        <v>0</v>
      </c>
      <c r="L92" s="114">
        <f t="shared" si="13"/>
        <v>0</v>
      </c>
      <c r="M92" s="114">
        <f t="shared" si="14"/>
        <v>0</v>
      </c>
      <c r="AF92" s="23"/>
      <c r="AG92" s="23"/>
    </row>
    <row r="93" spans="1:33" s="86" customFormat="1" ht="30" x14ac:dyDescent="0.2">
      <c r="A93" s="108"/>
      <c r="B93" s="225"/>
      <c r="C93" s="40">
        <v>501</v>
      </c>
      <c r="D93" s="25" t="s">
        <v>416</v>
      </c>
      <c r="E93" s="28"/>
      <c r="F93" s="28"/>
      <c r="G93" s="113">
        <v>0.25800000000000001</v>
      </c>
      <c r="H93" s="122">
        <f>SUM(G93*$L$2)</f>
        <v>10.836</v>
      </c>
      <c r="I93" s="114">
        <f t="shared" si="10"/>
        <v>10.67346</v>
      </c>
      <c r="J93" s="114">
        <f t="shared" si="11"/>
        <v>10.348380000000001</v>
      </c>
      <c r="K93" s="114">
        <f t="shared" si="12"/>
        <v>10.2942</v>
      </c>
      <c r="L93" s="114">
        <f t="shared" si="13"/>
        <v>10.207511999999999</v>
      </c>
      <c r="M93" s="114">
        <f t="shared" si="14"/>
        <v>10.120824000000001</v>
      </c>
      <c r="AF93" s="23"/>
      <c r="AG93" s="23"/>
    </row>
    <row r="94" spans="1:33" s="86" customFormat="1" ht="15" x14ac:dyDescent="0.2">
      <c r="A94" s="108"/>
      <c r="B94" s="225"/>
      <c r="C94" s="40">
        <v>50210</v>
      </c>
      <c r="D94" s="25" t="s">
        <v>110</v>
      </c>
      <c r="E94" s="28"/>
      <c r="F94" s="28"/>
      <c r="G94" s="113"/>
      <c r="H94" s="110">
        <v>13.38</v>
      </c>
      <c r="I94" s="114">
        <f t="shared" si="10"/>
        <v>13.179300000000001</v>
      </c>
      <c r="J94" s="114">
        <f t="shared" si="11"/>
        <v>12.777900000000001</v>
      </c>
      <c r="K94" s="114">
        <f t="shared" si="12"/>
        <v>12.711</v>
      </c>
      <c r="L94" s="114">
        <f t="shared" si="13"/>
        <v>12.603960000000001</v>
      </c>
      <c r="M94" s="114">
        <f t="shared" si="14"/>
        <v>12.496920000000001</v>
      </c>
      <c r="AF94" s="23"/>
      <c r="AG94" s="23"/>
    </row>
    <row r="95" spans="1:33" s="86" customFormat="1" ht="15" x14ac:dyDescent="0.2">
      <c r="A95" s="108"/>
      <c r="B95" s="225"/>
      <c r="C95" s="40">
        <v>5029</v>
      </c>
      <c r="D95" s="25" t="s">
        <v>111</v>
      </c>
      <c r="E95" s="28"/>
      <c r="F95" s="28"/>
      <c r="G95" s="113"/>
      <c r="H95" s="110">
        <v>13.38</v>
      </c>
      <c r="I95" s="114">
        <f t="shared" si="10"/>
        <v>13.179300000000001</v>
      </c>
      <c r="J95" s="114">
        <f t="shared" si="11"/>
        <v>12.777900000000001</v>
      </c>
      <c r="K95" s="114">
        <f t="shared" si="12"/>
        <v>12.711</v>
      </c>
      <c r="L95" s="114">
        <f t="shared" si="13"/>
        <v>12.603960000000001</v>
      </c>
      <c r="M95" s="114">
        <f t="shared" si="14"/>
        <v>12.496920000000001</v>
      </c>
      <c r="AF95" s="23"/>
      <c r="AG95" s="23"/>
    </row>
    <row r="96" spans="1:33" s="86" customFormat="1" ht="15" x14ac:dyDescent="0.2">
      <c r="A96" s="108"/>
      <c r="B96" s="225"/>
      <c r="C96" s="40">
        <v>5028</v>
      </c>
      <c r="D96" s="25" t="s">
        <v>112</v>
      </c>
      <c r="E96" s="28"/>
      <c r="F96" s="28"/>
      <c r="G96" s="113"/>
      <c r="H96" s="110">
        <v>0</v>
      </c>
      <c r="I96" s="114">
        <f t="shared" si="10"/>
        <v>0</v>
      </c>
      <c r="J96" s="114">
        <f t="shared" si="11"/>
        <v>0</v>
      </c>
      <c r="K96" s="114">
        <f t="shared" si="12"/>
        <v>0</v>
      </c>
      <c r="L96" s="114">
        <f t="shared" si="13"/>
        <v>0</v>
      </c>
      <c r="M96" s="114">
        <f t="shared" si="14"/>
        <v>0</v>
      </c>
      <c r="AF96" s="23"/>
      <c r="AG96" s="23"/>
    </row>
    <row r="97" spans="1:33" s="86" customFormat="1" ht="15" x14ac:dyDescent="0.2">
      <c r="A97" s="108"/>
      <c r="B97" s="225"/>
      <c r="C97" s="40">
        <v>5027</v>
      </c>
      <c r="D97" s="25" t="s">
        <v>113</v>
      </c>
      <c r="E97" s="28"/>
      <c r="F97" s="28"/>
      <c r="G97" s="113"/>
      <c r="H97" s="110">
        <v>13.38</v>
      </c>
      <c r="I97" s="114">
        <f t="shared" si="10"/>
        <v>13.179300000000001</v>
      </c>
      <c r="J97" s="114">
        <f t="shared" si="11"/>
        <v>12.777900000000001</v>
      </c>
      <c r="K97" s="114">
        <f t="shared" si="12"/>
        <v>12.711</v>
      </c>
      <c r="L97" s="114">
        <f t="shared" si="13"/>
        <v>12.603960000000001</v>
      </c>
      <c r="M97" s="114">
        <f t="shared" si="14"/>
        <v>12.496920000000001</v>
      </c>
      <c r="AF97" s="23"/>
      <c r="AG97" s="23"/>
    </row>
    <row r="98" spans="1:33" s="86" customFormat="1" ht="15" x14ac:dyDescent="0.2">
      <c r="A98" s="108"/>
      <c r="B98" s="225"/>
      <c r="C98" s="40">
        <v>503</v>
      </c>
      <c r="D98" s="25" t="s">
        <v>413</v>
      </c>
      <c r="E98" s="150"/>
      <c r="F98" s="150"/>
      <c r="G98" s="113"/>
      <c r="H98" s="110">
        <v>9.32</v>
      </c>
      <c r="I98" s="114">
        <f t="shared" si="10"/>
        <v>9.180200000000001</v>
      </c>
      <c r="J98" s="114">
        <f t="shared" si="11"/>
        <v>8.9006000000000007</v>
      </c>
      <c r="K98" s="114">
        <f t="shared" si="12"/>
        <v>8.854000000000001</v>
      </c>
      <c r="L98" s="114">
        <f t="shared" si="13"/>
        <v>8.779440000000001</v>
      </c>
      <c r="M98" s="114">
        <f t="shared" si="14"/>
        <v>8.7048800000000011</v>
      </c>
      <c r="AF98" s="23"/>
      <c r="AG98" s="23"/>
    </row>
    <row r="99" spans="1:33" s="86" customFormat="1" ht="15" x14ac:dyDescent="0.2">
      <c r="A99" s="108"/>
      <c r="B99" s="225"/>
      <c r="C99" s="40">
        <v>5048</v>
      </c>
      <c r="D99" s="25" t="s">
        <v>412</v>
      </c>
      <c r="E99" s="153"/>
      <c r="F99" s="153"/>
      <c r="G99" s="113"/>
      <c r="H99" s="110">
        <v>4.8600000000000003</v>
      </c>
      <c r="I99" s="114">
        <f t="shared" si="10"/>
        <v>4.7871000000000006</v>
      </c>
      <c r="J99" s="114">
        <f t="shared" si="11"/>
        <v>4.6413000000000002</v>
      </c>
      <c r="K99" s="114">
        <f t="shared" si="12"/>
        <v>4.617</v>
      </c>
      <c r="L99" s="114">
        <f t="shared" si="13"/>
        <v>4.5781200000000002</v>
      </c>
      <c r="M99" s="114">
        <f t="shared" si="14"/>
        <v>4.5392400000000004</v>
      </c>
      <c r="AF99" s="23"/>
      <c r="AG99" s="23"/>
    </row>
    <row r="100" spans="1:33" s="86" customFormat="1" ht="15" x14ac:dyDescent="0.2">
      <c r="A100" s="108"/>
      <c r="B100" s="225"/>
      <c r="C100" s="40">
        <v>5058</v>
      </c>
      <c r="D100" s="25" t="s">
        <v>510</v>
      </c>
      <c r="E100" s="150"/>
      <c r="F100" s="150"/>
      <c r="G100" s="113"/>
      <c r="H100" s="110">
        <v>9.32</v>
      </c>
      <c r="I100" s="114">
        <f t="shared" si="10"/>
        <v>9.180200000000001</v>
      </c>
      <c r="J100" s="114">
        <f t="shared" si="11"/>
        <v>8.9006000000000007</v>
      </c>
      <c r="K100" s="114">
        <f t="shared" si="12"/>
        <v>8.854000000000001</v>
      </c>
      <c r="L100" s="114">
        <f t="shared" si="13"/>
        <v>8.779440000000001</v>
      </c>
      <c r="M100" s="114">
        <f t="shared" si="14"/>
        <v>8.7048800000000011</v>
      </c>
      <c r="AF100" s="23"/>
      <c r="AG100" s="23"/>
    </row>
    <row r="101" spans="1:33" s="86" customFormat="1" ht="15" x14ac:dyDescent="0.2">
      <c r="A101" s="108"/>
      <c r="B101" s="225"/>
      <c r="C101" s="40">
        <v>5059</v>
      </c>
      <c r="D101" s="25" t="s">
        <v>511</v>
      </c>
      <c r="E101" s="189"/>
      <c r="F101" s="189"/>
      <c r="G101" s="113"/>
      <c r="H101" s="110">
        <v>9.32</v>
      </c>
      <c r="I101" s="114">
        <f t="shared" ref="I101:I102" si="16">SUM(H101-H101*0.015)</f>
        <v>9.180200000000001</v>
      </c>
      <c r="J101" s="114">
        <f t="shared" ref="J101:J102" si="17">SUM(H101-H101*0.045)</f>
        <v>8.9006000000000007</v>
      </c>
      <c r="K101" s="114">
        <f t="shared" ref="K101:K102" si="18">SUM(H101-H101*0.05)</f>
        <v>8.854000000000001</v>
      </c>
      <c r="L101" s="114">
        <f t="shared" ref="L101:L102" si="19">SUM(H101-H101*0.058)</f>
        <v>8.779440000000001</v>
      </c>
      <c r="M101" s="114">
        <f t="shared" ref="M101:M102" si="20">SUM(H101-H101*0.066)</f>
        <v>8.7048800000000011</v>
      </c>
      <c r="AF101" s="23"/>
      <c r="AG101" s="23"/>
    </row>
    <row r="102" spans="1:33" s="86" customFormat="1" ht="15" x14ac:dyDescent="0.2">
      <c r="A102" s="108"/>
      <c r="B102" s="225"/>
      <c r="C102" s="40">
        <v>50510</v>
      </c>
      <c r="D102" s="25" t="s">
        <v>512</v>
      </c>
      <c r="E102" s="189"/>
      <c r="F102" s="189"/>
      <c r="G102" s="113"/>
      <c r="H102" s="110">
        <v>9.32</v>
      </c>
      <c r="I102" s="114">
        <f t="shared" si="16"/>
        <v>9.180200000000001</v>
      </c>
      <c r="J102" s="114">
        <f t="shared" si="17"/>
        <v>8.9006000000000007</v>
      </c>
      <c r="K102" s="114">
        <f t="shared" si="18"/>
        <v>8.854000000000001</v>
      </c>
      <c r="L102" s="114">
        <f t="shared" si="19"/>
        <v>8.779440000000001</v>
      </c>
      <c r="M102" s="114">
        <f t="shared" si="20"/>
        <v>8.7048800000000011</v>
      </c>
      <c r="AF102" s="23"/>
      <c r="AG102" s="23"/>
    </row>
    <row r="103" spans="1:33" s="86" customFormat="1" ht="22.5" x14ac:dyDescent="0.2">
      <c r="A103" s="108"/>
      <c r="B103" s="225"/>
      <c r="C103" s="40">
        <v>54</v>
      </c>
      <c r="D103" s="25" t="s">
        <v>411</v>
      </c>
      <c r="E103" s="28" t="s">
        <v>429</v>
      </c>
      <c r="F103" s="28" t="s">
        <v>19</v>
      </c>
      <c r="G103" s="113"/>
      <c r="H103" s="110">
        <v>0</v>
      </c>
      <c r="I103" s="114">
        <f t="shared" si="10"/>
        <v>0</v>
      </c>
      <c r="J103" s="114">
        <f t="shared" si="11"/>
        <v>0</v>
      </c>
      <c r="K103" s="114">
        <f t="shared" si="12"/>
        <v>0</v>
      </c>
      <c r="L103" s="114">
        <f t="shared" si="13"/>
        <v>0</v>
      </c>
      <c r="M103" s="114">
        <f t="shared" si="14"/>
        <v>0</v>
      </c>
      <c r="AF103" s="23" t="e">
        <f>SUM(3000/#REF!)</f>
        <v>#REF!</v>
      </c>
      <c r="AG103" s="23" t="e">
        <f>SUM(10000/#REF!)</f>
        <v>#REF!</v>
      </c>
    </row>
    <row r="104" spans="1:33" s="86" customFormat="1" ht="30" x14ac:dyDescent="0.2">
      <c r="A104" s="108"/>
      <c r="B104" s="225"/>
      <c r="C104" s="40">
        <v>581</v>
      </c>
      <c r="D104" s="46" t="s">
        <v>209</v>
      </c>
      <c r="E104" s="50"/>
      <c r="F104" s="50"/>
      <c r="G104" s="113"/>
      <c r="H104" s="110">
        <v>0</v>
      </c>
      <c r="I104" s="114">
        <f t="shared" ref="I104:I175" si="21">SUM(H104-H104*0.015)</f>
        <v>0</v>
      </c>
      <c r="J104" s="114">
        <f t="shared" ref="J104:J175" si="22">SUM(H104-H104*0.045)</f>
        <v>0</v>
      </c>
      <c r="K104" s="114">
        <f t="shared" ref="K104:K175" si="23">SUM(H104-H104*0.05)</f>
        <v>0</v>
      </c>
      <c r="L104" s="114">
        <f t="shared" ref="L104:L175" si="24">SUM(H104-H104*0.058)</f>
        <v>0</v>
      </c>
      <c r="M104" s="114">
        <f t="shared" ref="M104:M175" si="25">SUM(H104-H104*0.066)</f>
        <v>0</v>
      </c>
      <c r="AF104" s="23"/>
      <c r="AG104" s="23"/>
    </row>
    <row r="105" spans="1:33" s="86" customFormat="1" ht="15" x14ac:dyDescent="0.2">
      <c r="A105" s="108"/>
      <c r="B105" s="225"/>
      <c r="C105" s="27" t="s">
        <v>20</v>
      </c>
      <c r="D105" s="25" t="s">
        <v>210</v>
      </c>
      <c r="E105" s="50"/>
      <c r="F105" s="50"/>
      <c r="G105" s="113">
        <v>0</v>
      </c>
      <c r="H105" s="122">
        <f>SUM(G105*$L$2)</f>
        <v>0</v>
      </c>
      <c r="I105" s="122">
        <f t="shared" si="21"/>
        <v>0</v>
      </c>
      <c r="J105" s="122">
        <f t="shared" si="22"/>
        <v>0</v>
      </c>
      <c r="K105" s="114">
        <f t="shared" si="23"/>
        <v>0</v>
      </c>
      <c r="L105" s="114">
        <f t="shared" si="24"/>
        <v>0</v>
      </c>
      <c r="M105" s="114">
        <f t="shared" si="25"/>
        <v>0</v>
      </c>
      <c r="AF105" s="23"/>
      <c r="AG105" s="23"/>
    </row>
    <row r="106" spans="1:33" s="86" customFormat="1" ht="22.5" x14ac:dyDescent="0.2">
      <c r="A106" s="108"/>
      <c r="B106" s="225"/>
      <c r="C106" s="49" t="s">
        <v>22</v>
      </c>
      <c r="D106" s="46" t="s">
        <v>211</v>
      </c>
      <c r="E106" s="50" t="s">
        <v>429</v>
      </c>
      <c r="F106" s="50" t="s">
        <v>21</v>
      </c>
      <c r="G106" s="111">
        <v>0.41860000000000003</v>
      </c>
      <c r="H106" s="122">
        <f>SUM(G106*$L$2)</f>
        <v>17.581200000000003</v>
      </c>
      <c r="I106" s="122">
        <f t="shared" si="21"/>
        <v>17.317482000000002</v>
      </c>
      <c r="J106" s="122">
        <f t="shared" si="22"/>
        <v>16.790046000000004</v>
      </c>
      <c r="K106" s="114">
        <f t="shared" si="23"/>
        <v>16.702140000000004</v>
      </c>
      <c r="L106" s="114">
        <f t="shared" si="24"/>
        <v>16.561490400000004</v>
      </c>
      <c r="M106" s="114">
        <f t="shared" si="25"/>
        <v>16.420840800000001</v>
      </c>
      <c r="AF106" s="23"/>
      <c r="AG106" s="23"/>
    </row>
    <row r="107" spans="1:33" s="86" customFormat="1" ht="22.5" x14ac:dyDescent="0.2">
      <c r="A107" s="108"/>
      <c r="B107" s="225"/>
      <c r="C107" s="51" t="s">
        <v>23</v>
      </c>
      <c r="D107" s="46" t="s">
        <v>212</v>
      </c>
      <c r="E107" s="50" t="s">
        <v>429</v>
      </c>
      <c r="F107" s="50" t="s">
        <v>21</v>
      </c>
      <c r="G107" s="111"/>
      <c r="H107" s="122">
        <v>0</v>
      </c>
      <c r="I107" s="122">
        <f t="shared" si="21"/>
        <v>0</v>
      </c>
      <c r="J107" s="122">
        <f t="shared" si="22"/>
        <v>0</v>
      </c>
      <c r="K107" s="114">
        <f t="shared" si="23"/>
        <v>0</v>
      </c>
      <c r="L107" s="114">
        <f t="shared" si="24"/>
        <v>0</v>
      </c>
      <c r="M107" s="114">
        <f t="shared" si="25"/>
        <v>0</v>
      </c>
      <c r="AF107" s="23"/>
      <c r="AG107" s="23"/>
    </row>
    <row r="108" spans="1:33" s="86" customFormat="1" ht="30" x14ac:dyDescent="0.2">
      <c r="A108" s="108"/>
      <c r="B108" s="225"/>
      <c r="C108" s="51">
        <v>56110</v>
      </c>
      <c r="D108" s="46" t="s">
        <v>213</v>
      </c>
      <c r="E108" s="50"/>
      <c r="F108" s="50"/>
      <c r="G108" s="111"/>
      <c r="H108" s="110">
        <v>25.19</v>
      </c>
      <c r="I108" s="122">
        <f t="shared" si="21"/>
        <v>24.812150000000003</v>
      </c>
      <c r="J108" s="122">
        <f t="shared" si="22"/>
        <v>24.056450000000002</v>
      </c>
      <c r="K108" s="114">
        <f t="shared" si="23"/>
        <v>23.930500000000002</v>
      </c>
      <c r="L108" s="114">
        <f t="shared" si="24"/>
        <v>23.72898</v>
      </c>
      <c r="M108" s="114">
        <f t="shared" si="25"/>
        <v>23.527460000000001</v>
      </c>
      <c r="AF108" s="23"/>
      <c r="AG108" s="23"/>
    </row>
    <row r="109" spans="1:33" s="86" customFormat="1" ht="30" x14ac:dyDescent="0.2">
      <c r="A109" s="108"/>
      <c r="B109" s="225"/>
      <c r="C109" s="51">
        <v>5618</v>
      </c>
      <c r="D109" s="46" t="s">
        <v>214</v>
      </c>
      <c r="E109" s="50"/>
      <c r="F109" s="50"/>
      <c r="G109" s="111"/>
      <c r="H109" s="110">
        <v>25.19</v>
      </c>
      <c r="I109" s="122">
        <f t="shared" si="21"/>
        <v>24.812150000000003</v>
      </c>
      <c r="J109" s="122">
        <f t="shared" si="22"/>
        <v>24.056450000000002</v>
      </c>
      <c r="K109" s="114">
        <f t="shared" si="23"/>
        <v>23.930500000000002</v>
      </c>
      <c r="L109" s="114">
        <f t="shared" si="24"/>
        <v>23.72898</v>
      </c>
      <c r="M109" s="114">
        <f t="shared" si="25"/>
        <v>23.527460000000001</v>
      </c>
      <c r="AF109" s="23"/>
      <c r="AG109" s="23"/>
    </row>
    <row r="110" spans="1:33" s="86" customFormat="1" ht="30.75" thickBot="1" x14ac:dyDescent="0.25">
      <c r="A110" s="108"/>
      <c r="B110" s="225"/>
      <c r="C110" s="51">
        <v>5619</v>
      </c>
      <c r="D110" s="46" t="s">
        <v>215</v>
      </c>
      <c r="E110" s="50" t="s">
        <v>429</v>
      </c>
      <c r="F110" s="50" t="s">
        <v>21</v>
      </c>
      <c r="G110" s="111"/>
      <c r="H110" s="110">
        <v>23.64</v>
      </c>
      <c r="I110" s="122">
        <f t="shared" si="21"/>
        <v>23.285399999999999</v>
      </c>
      <c r="J110" s="122">
        <f t="shared" si="22"/>
        <v>22.5762</v>
      </c>
      <c r="K110" s="114">
        <f t="shared" si="23"/>
        <v>22.458000000000002</v>
      </c>
      <c r="L110" s="114">
        <f t="shared" si="24"/>
        <v>22.268879999999999</v>
      </c>
      <c r="M110" s="114">
        <f t="shared" si="25"/>
        <v>22.07976</v>
      </c>
      <c r="AF110" s="23" t="e">
        <f>SUM(3000/#REF!)</f>
        <v>#REF!</v>
      </c>
      <c r="AG110" s="23" t="e">
        <f>SUM(10000/#REF!)</f>
        <v>#REF!</v>
      </c>
    </row>
    <row r="111" spans="1:33" s="86" customFormat="1" ht="15.75" thickBot="1" x14ac:dyDescent="0.25">
      <c r="A111" s="108"/>
      <c r="B111" s="223" t="s">
        <v>470</v>
      </c>
      <c r="C111" s="19">
        <v>174</v>
      </c>
      <c r="D111" s="52" t="s">
        <v>106</v>
      </c>
      <c r="E111" s="21"/>
      <c r="F111" s="21"/>
      <c r="G111" s="109"/>
      <c r="H111" s="122">
        <v>0</v>
      </c>
      <c r="I111" s="122">
        <f t="shared" si="21"/>
        <v>0</v>
      </c>
      <c r="J111" s="122">
        <f t="shared" si="22"/>
        <v>0</v>
      </c>
      <c r="K111" s="114">
        <f t="shared" si="23"/>
        <v>0</v>
      </c>
      <c r="L111" s="114">
        <f t="shared" si="24"/>
        <v>0</v>
      </c>
      <c r="M111" s="114">
        <f t="shared" si="25"/>
        <v>0</v>
      </c>
      <c r="AF111" s="23" t="e">
        <f>SUM(3000/#REF!)</f>
        <v>#REF!</v>
      </c>
      <c r="AG111" s="23" t="e">
        <f>SUM(10000/#REF!)</f>
        <v>#REF!</v>
      </c>
    </row>
    <row r="112" spans="1:33" s="86" customFormat="1" ht="15.75" thickBot="1" x14ac:dyDescent="0.25">
      <c r="A112" s="108"/>
      <c r="B112" s="223"/>
      <c r="C112" s="53">
        <v>1741</v>
      </c>
      <c r="D112" s="25" t="s">
        <v>106</v>
      </c>
      <c r="E112" s="54"/>
      <c r="F112" s="54"/>
      <c r="G112" s="111"/>
      <c r="H112" s="110">
        <v>0</v>
      </c>
      <c r="I112" s="122">
        <f t="shared" si="21"/>
        <v>0</v>
      </c>
      <c r="J112" s="122">
        <f t="shared" si="22"/>
        <v>0</v>
      </c>
      <c r="K112" s="114">
        <f t="shared" si="23"/>
        <v>0</v>
      </c>
      <c r="L112" s="114">
        <f t="shared" si="24"/>
        <v>0</v>
      </c>
      <c r="M112" s="114">
        <f t="shared" si="25"/>
        <v>0</v>
      </c>
      <c r="AF112" s="23"/>
      <c r="AG112" s="23"/>
    </row>
    <row r="113" spans="1:33" s="86" customFormat="1" ht="15.75" thickBot="1" x14ac:dyDescent="0.25">
      <c r="A113" s="108"/>
      <c r="B113" s="223"/>
      <c r="C113" s="53">
        <v>1742</v>
      </c>
      <c r="D113" s="25" t="s">
        <v>107</v>
      </c>
      <c r="E113" s="54"/>
      <c r="F113" s="54"/>
      <c r="G113" s="111"/>
      <c r="H113" s="110">
        <v>114.59</v>
      </c>
      <c r="I113" s="122">
        <f t="shared" si="21"/>
        <v>112.87115</v>
      </c>
      <c r="J113" s="122">
        <f t="shared" si="22"/>
        <v>109.43345000000001</v>
      </c>
      <c r="K113" s="114">
        <f t="shared" si="23"/>
        <v>108.8605</v>
      </c>
      <c r="L113" s="114">
        <f t="shared" si="24"/>
        <v>107.94378</v>
      </c>
      <c r="M113" s="114">
        <f t="shared" si="25"/>
        <v>107.02706000000001</v>
      </c>
      <c r="AF113" s="23"/>
      <c r="AG113" s="23"/>
    </row>
    <row r="114" spans="1:33" s="86" customFormat="1" ht="15.75" thickBot="1" x14ac:dyDescent="0.25">
      <c r="A114" s="108"/>
      <c r="B114" s="223"/>
      <c r="C114" s="53">
        <v>1743</v>
      </c>
      <c r="D114" s="25" t="s">
        <v>108</v>
      </c>
      <c r="E114" s="54"/>
      <c r="F114" s="54"/>
      <c r="G114" s="111"/>
      <c r="H114" s="110">
        <v>82.68</v>
      </c>
      <c r="I114" s="122">
        <f t="shared" si="21"/>
        <v>81.439800000000005</v>
      </c>
      <c r="J114" s="122">
        <f t="shared" si="22"/>
        <v>78.959400000000002</v>
      </c>
      <c r="K114" s="114">
        <f t="shared" si="23"/>
        <v>78.546000000000006</v>
      </c>
      <c r="L114" s="114">
        <f t="shared" si="24"/>
        <v>77.884560000000008</v>
      </c>
      <c r="M114" s="114">
        <f t="shared" si="25"/>
        <v>77.223120000000009</v>
      </c>
      <c r="AF114" s="23"/>
      <c r="AG114" s="23"/>
    </row>
    <row r="115" spans="1:33" s="86" customFormat="1" ht="15.75" thickBot="1" x14ac:dyDescent="0.25">
      <c r="A115" s="108"/>
      <c r="B115" s="223"/>
      <c r="C115" s="33">
        <v>172</v>
      </c>
      <c r="D115" s="34" t="s">
        <v>109</v>
      </c>
      <c r="E115" s="35"/>
      <c r="F115" s="35"/>
      <c r="G115" s="120"/>
      <c r="H115" s="110">
        <v>0</v>
      </c>
      <c r="I115" s="122">
        <f t="shared" si="21"/>
        <v>0</v>
      </c>
      <c r="J115" s="122">
        <f t="shared" si="22"/>
        <v>0</v>
      </c>
      <c r="K115" s="114">
        <f t="shared" si="23"/>
        <v>0</v>
      </c>
      <c r="L115" s="114">
        <f t="shared" si="24"/>
        <v>0</v>
      </c>
      <c r="M115" s="114">
        <f t="shared" si="25"/>
        <v>0</v>
      </c>
      <c r="N115" s="94"/>
      <c r="AF115" s="23"/>
      <c r="AG115" s="23"/>
    </row>
    <row r="116" spans="1:33" s="86" customFormat="1" ht="15.75" thickBot="1" x14ac:dyDescent="0.25">
      <c r="A116" s="108"/>
      <c r="B116" s="223"/>
      <c r="C116" s="33">
        <v>189</v>
      </c>
      <c r="D116" s="34" t="s">
        <v>24</v>
      </c>
      <c r="E116" s="35"/>
      <c r="F116" s="35"/>
      <c r="G116" s="120"/>
      <c r="H116" s="123">
        <v>116.32080000000001</v>
      </c>
      <c r="I116" s="122">
        <f t="shared" si="21"/>
        <v>114.57598800000001</v>
      </c>
      <c r="J116" s="122">
        <f t="shared" si="22"/>
        <v>111.086364</v>
      </c>
      <c r="K116" s="114">
        <f t="shared" si="23"/>
        <v>110.50476</v>
      </c>
      <c r="L116" s="114">
        <f t="shared" si="24"/>
        <v>109.5741936</v>
      </c>
      <c r="M116" s="114">
        <f t="shared" si="25"/>
        <v>108.6436272</v>
      </c>
      <c r="AF116" s="23" t="e">
        <f>SUM(3000/#REF!)</f>
        <v>#REF!</v>
      </c>
      <c r="AG116" s="23" t="e">
        <f>SUM(10000/#REF!)</f>
        <v>#REF!</v>
      </c>
    </row>
    <row r="117" spans="1:33" ht="33.75" x14ac:dyDescent="0.2">
      <c r="A117" s="108"/>
      <c r="B117" s="226" t="s">
        <v>330</v>
      </c>
      <c r="C117" s="24">
        <v>21</v>
      </c>
      <c r="D117" s="36" t="s">
        <v>168</v>
      </c>
      <c r="E117" s="26" t="s">
        <v>443</v>
      </c>
      <c r="F117" s="26" t="s">
        <v>25</v>
      </c>
      <c r="G117" s="111">
        <v>0</v>
      </c>
      <c r="H117" s="110">
        <f>SUM(G117*$L$2)</f>
        <v>0</v>
      </c>
      <c r="I117" s="110">
        <f t="shared" si="21"/>
        <v>0</v>
      </c>
      <c r="J117" s="110">
        <f t="shared" si="22"/>
        <v>0</v>
      </c>
      <c r="K117" s="110">
        <f t="shared" si="23"/>
        <v>0</v>
      </c>
      <c r="L117" s="110">
        <f t="shared" si="24"/>
        <v>0</v>
      </c>
      <c r="M117" s="110">
        <f t="shared" si="25"/>
        <v>0</v>
      </c>
      <c r="AF117" s="23" t="e">
        <f>SUM(3000/#REF!)</f>
        <v>#REF!</v>
      </c>
      <c r="AG117" s="23" t="e">
        <f>SUM(10000/#REF!)</f>
        <v>#REF!</v>
      </c>
    </row>
    <row r="118" spans="1:33" ht="15" x14ac:dyDescent="0.2">
      <c r="A118" s="108"/>
      <c r="B118" s="226"/>
      <c r="C118" s="24">
        <v>211</v>
      </c>
      <c r="D118" s="36" t="s">
        <v>169</v>
      </c>
      <c r="E118" s="26"/>
      <c r="F118" s="26"/>
      <c r="G118" s="112"/>
      <c r="H118" s="110">
        <v>0</v>
      </c>
      <c r="I118" s="110">
        <f t="shared" si="21"/>
        <v>0</v>
      </c>
      <c r="J118" s="110">
        <f t="shared" si="22"/>
        <v>0</v>
      </c>
      <c r="K118" s="110">
        <f t="shared" si="23"/>
        <v>0</v>
      </c>
      <c r="L118" s="110">
        <f t="shared" si="24"/>
        <v>0</v>
      </c>
      <c r="M118" s="110">
        <f t="shared" si="25"/>
        <v>0</v>
      </c>
      <c r="AF118" s="23"/>
      <c r="AG118" s="23"/>
    </row>
    <row r="119" spans="1:33" ht="15" x14ac:dyDescent="0.2">
      <c r="A119" s="108"/>
      <c r="B119" s="226"/>
      <c r="C119" s="24">
        <v>2110</v>
      </c>
      <c r="D119" s="36" t="s">
        <v>170</v>
      </c>
      <c r="E119" s="26"/>
      <c r="F119" s="26"/>
      <c r="G119" s="111"/>
      <c r="H119" s="110">
        <v>0</v>
      </c>
      <c r="I119" s="110">
        <f t="shared" si="21"/>
        <v>0</v>
      </c>
      <c r="J119" s="110">
        <f t="shared" si="22"/>
        <v>0</v>
      </c>
      <c r="K119" s="110">
        <f t="shared" si="23"/>
        <v>0</v>
      </c>
      <c r="L119" s="110">
        <f t="shared" si="24"/>
        <v>0</v>
      </c>
      <c r="M119" s="110">
        <f t="shared" si="25"/>
        <v>0</v>
      </c>
      <c r="AF119" s="23"/>
      <c r="AG119" s="23"/>
    </row>
    <row r="120" spans="1:33" ht="15" x14ac:dyDescent="0.2">
      <c r="A120" s="108"/>
      <c r="B120" s="226"/>
      <c r="C120" s="24">
        <v>2111</v>
      </c>
      <c r="D120" s="36" t="s">
        <v>169</v>
      </c>
      <c r="E120" s="26"/>
      <c r="F120" s="26"/>
      <c r="G120" s="111"/>
      <c r="H120" s="110">
        <v>9.3699999999999992</v>
      </c>
      <c r="I120" s="110">
        <f t="shared" si="21"/>
        <v>9.2294499999999999</v>
      </c>
      <c r="J120" s="110">
        <f t="shared" si="22"/>
        <v>8.9483499999999996</v>
      </c>
      <c r="K120" s="110">
        <f t="shared" si="23"/>
        <v>8.9014999999999986</v>
      </c>
      <c r="L120" s="110">
        <f t="shared" si="24"/>
        <v>8.8265399999999996</v>
      </c>
      <c r="M120" s="110">
        <f t="shared" si="25"/>
        <v>8.7515799999999988</v>
      </c>
      <c r="AF120" s="23"/>
      <c r="AG120" s="23"/>
    </row>
    <row r="121" spans="1:33" ht="15" x14ac:dyDescent="0.2">
      <c r="A121" s="108"/>
      <c r="B121" s="226"/>
      <c r="C121" s="24">
        <v>2113</v>
      </c>
      <c r="D121" s="36" t="s">
        <v>170</v>
      </c>
      <c r="E121" s="26"/>
      <c r="F121" s="26"/>
      <c r="G121" s="111"/>
      <c r="H121" s="110">
        <v>9.3699999999999992</v>
      </c>
      <c r="I121" s="110">
        <f t="shared" si="21"/>
        <v>9.2294499999999999</v>
      </c>
      <c r="J121" s="110">
        <f t="shared" si="22"/>
        <v>8.9483499999999996</v>
      </c>
      <c r="K121" s="110">
        <f t="shared" si="23"/>
        <v>8.9014999999999986</v>
      </c>
      <c r="L121" s="110">
        <f t="shared" si="24"/>
        <v>8.8265399999999996</v>
      </c>
      <c r="M121" s="110">
        <f t="shared" si="25"/>
        <v>8.7515799999999988</v>
      </c>
      <c r="AF121" s="23"/>
      <c r="AG121" s="23"/>
    </row>
    <row r="122" spans="1:33" ht="22.5" x14ac:dyDescent="0.2">
      <c r="A122" s="108"/>
      <c r="B122" s="226"/>
      <c r="C122" s="27">
        <v>63</v>
      </c>
      <c r="D122" s="25" t="s">
        <v>216</v>
      </c>
      <c r="E122" s="28" t="s">
        <v>434</v>
      </c>
      <c r="F122" s="28" t="s">
        <v>26</v>
      </c>
      <c r="G122" s="113">
        <v>0.41</v>
      </c>
      <c r="H122" s="110">
        <f>SUM(G122*$L$2)</f>
        <v>17.22</v>
      </c>
      <c r="I122" s="110">
        <f t="shared" si="21"/>
        <v>16.9617</v>
      </c>
      <c r="J122" s="110">
        <f t="shared" si="22"/>
        <v>16.4451</v>
      </c>
      <c r="K122" s="110">
        <f t="shared" si="23"/>
        <v>16.358999999999998</v>
      </c>
      <c r="L122" s="110">
        <f t="shared" si="24"/>
        <v>16.221239999999998</v>
      </c>
      <c r="M122" s="110">
        <f t="shared" si="25"/>
        <v>16.083479999999998</v>
      </c>
      <c r="AF122" s="23" t="e">
        <f>SUM(3000/#REF!)</f>
        <v>#REF!</v>
      </c>
      <c r="AG122" s="23" t="e">
        <f>SUM(10000/#REF!)</f>
        <v>#REF!</v>
      </c>
    </row>
    <row r="123" spans="1:33" ht="15" x14ac:dyDescent="0.2">
      <c r="A123" s="108"/>
      <c r="B123" s="226"/>
      <c r="C123" s="27">
        <v>30632</v>
      </c>
      <c r="D123" s="25" t="s">
        <v>216</v>
      </c>
      <c r="E123" s="203"/>
      <c r="F123" s="203"/>
      <c r="G123" s="113">
        <v>0.48</v>
      </c>
      <c r="H123" s="110">
        <f>SUM(G123*$L$2)</f>
        <v>20.16</v>
      </c>
      <c r="I123" s="110">
        <f t="shared" ref="I123" si="26">SUM(H123-H123*0.015)</f>
        <v>19.857600000000001</v>
      </c>
      <c r="J123" s="110">
        <f t="shared" ref="J123" si="27">SUM(H123-H123*0.045)</f>
        <v>19.252800000000001</v>
      </c>
      <c r="K123" s="110">
        <f t="shared" ref="K123" si="28">SUM(H123-H123*0.05)</f>
        <v>19.152000000000001</v>
      </c>
      <c r="L123" s="110">
        <f t="shared" ref="L123" si="29">SUM(H123-H123*0.058)</f>
        <v>18.99072</v>
      </c>
      <c r="M123" s="110">
        <f t="shared" ref="M123" si="30">SUM(H123-H123*0.066)</f>
        <v>18.829440000000002</v>
      </c>
      <c r="AF123" s="23"/>
      <c r="AG123" s="23"/>
    </row>
    <row r="124" spans="1:33" ht="22.5" x14ac:dyDescent="0.2">
      <c r="A124" s="108"/>
      <c r="B124" s="226"/>
      <c r="C124" s="27">
        <v>63210</v>
      </c>
      <c r="D124" s="25" t="s">
        <v>217</v>
      </c>
      <c r="E124" s="28" t="s">
        <v>441</v>
      </c>
      <c r="F124" s="28" t="s">
        <v>1</v>
      </c>
      <c r="G124" s="113"/>
      <c r="H124" s="110">
        <v>0</v>
      </c>
      <c r="I124" s="110">
        <f t="shared" si="21"/>
        <v>0</v>
      </c>
      <c r="J124" s="110">
        <f t="shared" si="22"/>
        <v>0</v>
      </c>
      <c r="K124" s="110">
        <f t="shared" si="23"/>
        <v>0</v>
      </c>
      <c r="L124" s="110">
        <f t="shared" si="24"/>
        <v>0</v>
      </c>
      <c r="M124" s="110">
        <f t="shared" si="25"/>
        <v>0</v>
      </c>
      <c r="AF124" s="23" t="e">
        <f>SUM(3000/#REF!)</f>
        <v>#REF!</v>
      </c>
      <c r="AG124" s="23" t="e">
        <f>SUM(10000/#REF!)</f>
        <v>#REF!</v>
      </c>
    </row>
    <row r="125" spans="1:33" ht="15" x14ac:dyDescent="0.2">
      <c r="A125" s="108"/>
      <c r="B125" s="226"/>
      <c r="C125" s="27">
        <v>6329</v>
      </c>
      <c r="D125" s="25" t="s">
        <v>218</v>
      </c>
      <c r="E125" s="28"/>
      <c r="F125" s="28"/>
      <c r="G125" s="113"/>
      <c r="H125" s="110">
        <v>0</v>
      </c>
      <c r="I125" s="110">
        <f t="shared" si="21"/>
        <v>0</v>
      </c>
      <c r="J125" s="110">
        <f t="shared" si="22"/>
        <v>0</v>
      </c>
      <c r="K125" s="110">
        <f t="shared" si="23"/>
        <v>0</v>
      </c>
      <c r="L125" s="110">
        <f t="shared" si="24"/>
        <v>0</v>
      </c>
      <c r="M125" s="110">
        <f t="shared" si="25"/>
        <v>0</v>
      </c>
      <c r="AF125" s="23"/>
      <c r="AG125" s="23"/>
    </row>
    <row r="126" spans="1:33" ht="15" x14ac:dyDescent="0.2">
      <c r="A126" s="108"/>
      <c r="B126" s="226"/>
      <c r="C126" s="27">
        <v>6328</v>
      </c>
      <c r="D126" s="25" t="s">
        <v>219</v>
      </c>
      <c r="E126" s="28"/>
      <c r="F126" s="28"/>
      <c r="G126" s="113"/>
      <c r="H126" s="110">
        <v>0</v>
      </c>
      <c r="I126" s="110">
        <f t="shared" si="21"/>
        <v>0</v>
      </c>
      <c r="J126" s="110">
        <f t="shared" si="22"/>
        <v>0</v>
      </c>
      <c r="K126" s="110">
        <f t="shared" si="23"/>
        <v>0</v>
      </c>
      <c r="L126" s="110">
        <f t="shared" si="24"/>
        <v>0</v>
      </c>
      <c r="M126" s="110">
        <f t="shared" si="25"/>
        <v>0</v>
      </c>
      <c r="AF126" s="23"/>
      <c r="AG126" s="23"/>
    </row>
    <row r="127" spans="1:33" ht="15" x14ac:dyDescent="0.2">
      <c r="A127" s="108"/>
      <c r="B127" s="226"/>
      <c r="C127" s="27">
        <v>633</v>
      </c>
      <c r="D127" s="25" t="s">
        <v>216</v>
      </c>
      <c r="E127" s="28"/>
      <c r="F127" s="28"/>
      <c r="G127" s="113">
        <v>0.4</v>
      </c>
      <c r="H127" s="110">
        <f>SUM(G127*$L$2)</f>
        <v>16.8</v>
      </c>
      <c r="I127" s="110">
        <f t="shared" si="21"/>
        <v>16.548000000000002</v>
      </c>
      <c r="J127" s="110">
        <f t="shared" si="22"/>
        <v>16.044</v>
      </c>
      <c r="K127" s="110">
        <f t="shared" si="23"/>
        <v>15.96</v>
      </c>
      <c r="L127" s="110">
        <f t="shared" si="24"/>
        <v>15.825600000000001</v>
      </c>
      <c r="M127" s="110">
        <f t="shared" si="25"/>
        <v>15.6912</v>
      </c>
      <c r="AF127" s="23" t="e">
        <f>SUM(3000/#REF!)</f>
        <v>#REF!</v>
      </c>
      <c r="AG127" s="23"/>
    </row>
    <row r="128" spans="1:33" ht="30" x14ac:dyDescent="0.2">
      <c r="A128" s="108"/>
      <c r="B128" s="226"/>
      <c r="C128" s="27">
        <v>30208</v>
      </c>
      <c r="D128" s="25" t="s">
        <v>519</v>
      </c>
      <c r="E128" s="193"/>
      <c r="F128" s="193"/>
      <c r="G128" s="113">
        <v>0.4</v>
      </c>
      <c r="H128" s="110">
        <f>SUM(G128*$L$2)</f>
        <v>16.8</v>
      </c>
      <c r="I128" s="110">
        <f t="shared" ref="I128" si="31">SUM(H128-H128*0.015)</f>
        <v>16.548000000000002</v>
      </c>
      <c r="J128" s="110">
        <f t="shared" ref="J128" si="32">SUM(H128-H128*0.045)</f>
        <v>16.044</v>
      </c>
      <c r="K128" s="110">
        <f t="shared" ref="K128" si="33">SUM(H128-H128*0.05)</f>
        <v>15.96</v>
      </c>
      <c r="L128" s="110">
        <f t="shared" ref="L128" si="34">SUM(H128-H128*0.058)</f>
        <v>15.825600000000001</v>
      </c>
      <c r="M128" s="110">
        <f t="shared" ref="M128" si="35">SUM(H128-H128*0.066)</f>
        <v>15.6912</v>
      </c>
      <c r="AF128" s="23"/>
      <c r="AG128" s="23"/>
    </row>
    <row r="129" spans="1:33" ht="15" x14ac:dyDescent="0.2">
      <c r="A129" s="108"/>
      <c r="B129" s="226"/>
      <c r="C129" s="27">
        <v>6349</v>
      </c>
      <c r="D129" s="25" t="s">
        <v>220</v>
      </c>
      <c r="E129" s="142"/>
      <c r="F129" s="142"/>
      <c r="G129" s="113"/>
      <c r="H129" s="110">
        <v>0</v>
      </c>
      <c r="I129" s="110">
        <f t="shared" ref="I129" si="36">SUM(H129-H129*0.015)</f>
        <v>0</v>
      </c>
      <c r="J129" s="110">
        <f t="shared" ref="J129" si="37">SUM(H129-H129*0.045)</f>
        <v>0</v>
      </c>
      <c r="K129" s="110">
        <f t="shared" ref="K129" si="38">SUM(H129-H129*0.05)</f>
        <v>0</v>
      </c>
      <c r="L129" s="110">
        <f t="shared" ref="L129" si="39">SUM(H129-H129*0.058)</f>
        <v>0</v>
      </c>
      <c r="M129" s="110">
        <f t="shared" ref="M129" si="40">SUM(H129-H129*0.066)</f>
        <v>0</v>
      </c>
      <c r="AF129" s="23"/>
      <c r="AG129" s="23"/>
    </row>
    <row r="130" spans="1:33" ht="15" x14ac:dyDescent="0.2">
      <c r="A130" s="108"/>
      <c r="B130" s="226"/>
      <c r="C130" s="27">
        <v>63410</v>
      </c>
      <c r="D130" s="25" t="s">
        <v>221</v>
      </c>
      <c r="E130" s="28"/>
      <c r="F130" s="28"/>
      <c r="G130" s="113"/>
      <c r="H130" s="110">
        <v>0</v>
      </c>
      <c r="I130" s="110">
        <f t="shared" si="21"/>
        <v>0</v>
      </c>
      <c r="J130" s="110">
        <f t="shared" si="22"/>
        <v>0</v>
      </c>
      <c r="K130" s="110">
        <f t="shared" si="23"/>
        <v>0</v>
      </c>
      <c r="L130" s="110">
        <f t="shared" si="24"/>
        <v>0</v>
      </c>
      <c r="M130" s="110">
        <f t="shared" si="25"/>
        <v>0</v>
      </c>
      <c r="AF130" s="23"/>
      <c r="AG130" s="23"/>
    </row>
    <row r="131" spans="1:33" ht="15" x14ac:dyDescent="0.2">
      <c r="A131" s="108"/>
      <c r="B131" s="226"/>
      <c r="C131" s="27">
        <v>63510</v>
      </c>
      <c r="D131" s="25" t="s">
        <v>222</v>
      </c>
      <c r="E131" s="28"/>
      <c r="F131" s="28"/>
      <c r="G131" s="113"/>
      <c r="H131" s="110">
        <v>0</v>
      </c>
      <c r="I131" s="110">
        <f t="shared" si="21"/>
        <v>0</v>
      </c>
      <c r="J131" s="110">
        <f t="shared" si="22"/>
        <v>0</v>
      </c>
      <c r="K131" s="110">
        <f t="shared" si="23"/>
        <v>0</v>
      </c>
      <c r="L131" s="110">
        <f t="shared" si="24"/>
        <v>0</v>
      </c>
      <c r="M131" s="110">
        <f t="shared" si="25"/>
        <v>0</v>
      </c>
      <c r="AF131" s="23" t="e">
        <f>SUM(3000/#REF!)</f>
        <v>#REF!</v>
      </c>
      <c r="AG131" s="23"/>
    </row>
    <row r="132" spans="1:33" ht="15" x14ac:dyDescent="0.2">
      <c r="A132" s="108"/>
      <c r="B132" s="226"/>
      <c r="C132" s="27">
        <v>6358</v>
      </c>
      <c r="D132" s="25" t="s">
        <v>223</v>
      </c>
      <c r="E132" s="28"/>
      <c r="F132" s="28"/>
      <c r="G132" s="113"/>
      <c r="H132" s="110">
        <v>0</v>
      </c>
      <c r="I132" s="110">
        <f t="shared" si="21"/>
        <v>0</v>
      </c>
      <c r="J132" s="110">
        <f t="shared" si="22"/>
        <v>0</v>
      </c>
      <c r="K132" s="110">
        <f t="shared" si="23"/>
        <v>0</v>
      </c>
      <c r="L132" s="110">
        <f t="shared" si="24"/>
        <v>0</v>
      </c>
      <c r="M132" s="110">
        <f t="shared" si="25"/>
        <v>0</v>
      </c>
      <c r="AF132" s="23"/>
      <c r="AG132" s="23"/>
    </row>
    <row r="133" spans="1:33" ht="15" x14ac:dyDescent="0.2">
      <c r="A133" s="108"/>
      <c r="B133" s="226"/>
      <c r="C133" s="27">
        <v>6359</v>
      </c>
      <c r="D133" s="25" t="s">
        <v>224</v>
      </c>
      <c r="E133" s="28"/>
      <c r="F133" s="28"/>
      <c r="G133" s="113"/>
      <c r="H133" s="110">
        <v>0</v>
      </c>
      <c r="I133" s="110">
        <f t="shared" si="21"/>
        <v>0</v>
      </c>
      <c r="J133" s="110">
        <f t="shared" si="22"/>
        <v>0</v>
      </c>
      <c r="K133" s="110">
        <f t="shared" si="23"/>
        <v>0</v>
      </c>
      <c r="L133" s="110">
        <f t="shared" si="24"/>
        <v>0</v>
      </c>
      <c r="M133" s="110">
        <f t="shared" si="25"/>
        <v>0</v>
      </c>
      <c r="AF133" s="23"/>
      <c r="AG133" s="23"/>
    </row>
    <row r="134" spans="1:33" ht="15" x14ac:dyDescent="0.2">
      <c r="A134" s="108"/>
      <c r="B134" s="226"/>
      <c r="C134" s="124">
        <v>302019</v>
      </c>
      <c r="D134" s="25" t="s">
        <v>225</v>
      </c>
      <c r="E134" s="28"/>
      <c r="F134" s="28"/>
      <c r="G134" s="113"/>
      <c r="H134" s="110">
        <v>26.55</v>
      </c>
      <c r="I134" s="110">
        <f t="shared" si="21"/>
        <v>26.15175</v>
      </c>
      <c r="J134" s="110">
        <f t="shared" si="22"/>
        <v>25.355250000000002</v>
      </c>
      <c r="K134" s="110">
        <f t="shared" si="23"/>
        <v>25.2225</v>
      </c>
      <c r="L134" s="110">
        <f t="shared" si="24"/>
        <v>25.010100000000001</v>
      </c>
      <c r="M134" s="110">
        <f t="shared" si="25"/>
        <v>24.797699999999999</v>
      </c>
      <c r="AF134" s="23"/>
      <c r="AG134" s="23"/>
    </row>
    <row r="135" spans="1:33" ht="15" x14ac:dyDescent="0.2">
      <c r="A135" s="108"/>
      <c r="B135" s="226"/>
      <c r="C135" s="43">
        <v>3020110</v>
      </c>
      <c r="D135" s="25" t="s">
        <v>226</v>
      </c>
      <c r="E135" s="28"/>
      <c r="F135" s="28"/>
      <c r="G135" s="113"/>
      <c r="H135" s="110">
        <v>26.55</v>
      </c>
      <c r="I135" s="110">
        <f t="shared" si="21"/>
        <v>26.15175</v>
      </c>
      <c r="J135" s="110">
        <f t="shared" si="22"/>
        <v>25.355250000000002</v>
      </c>
      <c r="K135" s="110">
        <f t="shared" si="23"/>
        <v>25.2225</v>
      </c>
      <c r="L135" s="110">
        <f t="shared" si="24"/>
        <v>25.010100000000001</v>
      </c>
      <c r="M135" s="110">
        <f t="shared" si="25"/>
        <v>24.797699999999999</v>
      </c>
      <c r="AF135" s="23"/>
      <c r="AG135" s="23"/>
    </row>
    <row r="136" spans="1:33" ht="15" x14ac:dyDescent="0.2">
      <c r="A136" s="108"/>
      <c r="B136" s="226"/>
      <c r="C136" s="43">
        <v>3020210</v>
      </c>
      <c r="D136" s="25" t="s">
        <v>227</v>
      </c>
      <c r="E136" s="28"/>
      <c r="F136" s="28"/>
      <c r="G136" s="113"/>
      <c r="H136" s="110">
        <v>0</v>
      </c>
      <c r="I136" s="110">
        <f t="shared" si="21"/>
        <v>0</v>
      </c>
      <c r="J136" s="110">
        <f t="shared" si="22"/>
        <v>0</v>
      </c>
      <c r="K136" s="110">
        <f t="shared" si="23"/>
        <v>0</v>
      </c>
      <c r="L136" s="110">
        <f t="shared" si="24"/>
        <v>0</v>
      </c>
      <c r="M136" s="110">
        <f t="shared" si="25"/>
        <v>0</v>
      </c>
      <c r="AF136" s="23"/>
      <c r="AG136" s="23"/>
    </row>
    <row r="137" spans="1:33" ht="15" x14ac:dyDescent="0.2">
      <c r="A137" s="108"/>
      <c r="B137" s="226"/>
      <c r="C137" s="27">
        <v>636</v>
      </c>
      <c r="D137" s="25" t="s">
        <v>216</v>
      </c>
      <c r="E137" s="28"/>
      <c r="F137" s="28"/>
      <c r="G137" s="113">
        <v>0</v>
      </c>
      <c r="H137" s="110">
        <f>SUM(G137*$L$2)</f>
        <v>0</v>
      </c>
      <c r="I137" s="110">
        <f t="shared" si="21"/>
        <v>0</v>
      </c>
      <c r="J137" s="110">
        <f t="shared" si="22"/>
        <v>0</v>
      </c>
      <c r="K137" s="110">
        <f t="shared" si="23"/>
        <v>0</v>
      </c>
      <c r="L137" s="110">
        <f t="shared" si="24"/>
        <v>0</v>
      </c>
      <c r="M137" s="110">
        <f t="shared" si="25"/>
        <v>0</v>
      </c>
      <c r="AF137" s="23" t="e">
        <f>SUM(3000/#REF!)</f>
        <v>#REF!</v>
      </c>
      <c r="AG137" s="23"/>
    </row>
    <row r="138" spans="1:33" ht="15" x14ac:dyDescent="0.2">
      <c r="A138" s="108"/>
      <c r="B138" s="226"/>
      <c r="C138" s="27">
        <v>6361</v>
      </c>
      <c r="D138" s="25" t="s">
        <v>216</v>
      </c>
      <c r="E138" s="28"/>
      <c r="F138" s="28"/>
      <c r="G138" s="113">
        <v>0</v>
      </c>
      <c r="H138" s="110">
        <f>SUM(G138*$L$2)</f>
        <v>0</v>
      </c>
      <c r="I138" s="110">
        <f t="shared" si="21"/>
        <v>0</v>
      </c>
      <c r="J138" s="110">
        <f t="shared" si="22"/>
        <v>0</v>
      </c>
      <c r="K138" s="110">
        <f t="shared" si="23"/>
        <v>0</v>
      </c>
      <c r="L138" s="110">
        <f t="shared" si="24"/>
        <v>0</v>
      </c>
      <c r="M138" s="110">
        <f t="shared" si="25"/>
        <v>0</v>
      </c>
      <c r="AF138" s="23"/>
      <c r="AG138" s="23"/>
    </row>
    <row r="139" spans="1:33" ht="15" x14ac:dyDescent="0.2">
      <c r="A139" s="108"/>
      <c r="B139" s="226"/>
      <c r="C139" s="27">
        <v>637</v>
      </c>
      <c r="D139" s="25" t="s">
        <v>216</v>
      </c>
      <c r="E139" s="28"/>
      <c r="F139" s="28"/>
      <c r="G139" s="113">
        <v>0</v>
      </c>
      <c r="H139" s="110">
        <f>SUM(G139*$L$2)</f>
        <v>0</v>
      </c>
      <c r="I139" s="110">
        <f t="shared" si="21"/>
        <v>0</v>
      </c>
      <c r="J139" s="110">
        <f t="shared" si="22"/>
        <v>0</v>
      </c>
      <c r="K139" s="110">
        <f t="shared" si="23"/>
        <v>0</v>
      </c>
      <c r="L139" s="110">
        <f t="shared" si="24"/>
        <v>0</v>
      </c>
      <c r="M139" s="110">
        <f t="shared" si="25"/>
        <v>0</v>
      </c>
      <c r="AF139" s="23" t="e">
        <f>SUM(3000/#REF!)</f>
        <v>#REF!</v>
      </c>
      <c r="AG139" s="23"/>
    </row>
    <row r="140" spans="1:33" ht="15" x14ac:dyDescent="0.2">
      <c r="A140" s="108"/>
      <c r="B140" s="226"/>
      <c r="C140" s="27">
        <v>6388</v>
      </c>
      <c r="D140" s="25" t="s">
        <v>228</v>
      </c>
      <c r="E140" s="28"/>
      <c r="F140" s="28"/>
      <c r="G140" s="113">
        <v>0</v>
      </c>
      <c r="H140" s="110">
        <v>20.14</v>
      </c>
      <c r="I140" s="110">
        <f t="shared" si="21"/>
        <v>19.837900000000001</v>
      </c>
      <c r="J140" s="110">
        <f t="shared" si="22"/>
        <v>19.233699999999999</v>
      </c>
      <c r="K140" s="110">
        <f t="shared" si="23"/>
        <v>19.132999999999999</v>
      </c>
      <c r="L140" s="110">
        <f t="shared" si="24"/>
        <v>18.971879999999999</v>
      </c>
      <c r="M140" s="110">
        <f t="shared" si="25"/>
        <v>18.810760000000002</v>
      </c>
      <c r="AF140" s="23"/>
      <c r="AG140" s="23"/>
    </row>
    <row r="141" spans="1:33" ht="15" x14ac:dyDescent="0.2">
      <c r="A141" s="108"/>
      <c r="B141" s="226"/>
      <c r="C141" s="27">
        <v>6389</v>
      </c>
      <c r="D141" s="25" t="s">
        <v>229</v>
      </c>
      <c r="E141" s="28"/>
      <c r="F141" s="28"/>
      <c r="G141" s="113"/>
      <c r="H141" s="110">
        <v>20.14</v>
      </c>
      <c r="I141" s="110">
        <f t="shared" si="21"/>
        <v>19.837900000000001</v>
      </c>
      <c r="J141" s="110">
        <f t="shared" si="22"/>
        <v>19.233699999999999</v>
      </c>
      <c r="K141" s="110">
        <f t="shared" si="23"/>
        <v>19.132999999999999</v>
      </c>
      <c r="L141" s="110">
        <f t="shared" si="24"/>
        <v>18.971879999999999</v>
      </c>
      <c r="M141" s="110">
        <f t="shared" si="25"/>
        <v>18.810760000000002</v>
      </c>
      <c r="AF141" s="23"/>
      <c r="AG141" s="23"/>
    </row>
    <row r="142" spans="1:33" ht="15" x14ac:dyDescent="0.2">
      <c r="A142" s="108"/>
      <c r="B142" s="226"/>
      <c r="C142" s="27">
        <v>63810</v>
      </c>
      <c r="D142" s="25" t="s">
        <v>230</v>
      </c>
      <c r="E142" s="28"/>
      <c r="F142" s="28"/>
      <c r="G142" s="113"/>
      <c r="H142" s="110">
        <v>21.61</v>
      </c>
      <c r="I142" s="110">
        <f t="shared" si="21"/>
        <v>21.28585</v>
      </c>
      <c r="J142" s="110">
        <f t="shared" si="22"/>
        <v>20.637550000000001</v>
      </c>
      <c r="K142" s="110">
        <f t="shared" si="23"/>
        <v>20.529499999999999</v>
      </c>
      <c r="L142" s="110">
        <f t="shared" si="24"/>
        <v>20.356619999999999</v>
      </c>
      <c r="M142" s="110">
        <f t="shared" si="25"/>
        <v>20.18374</v>
      </c>
      <c r="AF142" s="23"/>
      <c r="AG142" s="23"/>
    </row>
    <row r="143" spans="1:33" ht="15" x14ac:dyDescent="0.2">
      <c r="A143" s="108"/>
      <c r="B143" s="226"/>
      <c r="C143" s="27">
        <v>63819</v>
      </c>
      <c r="D143" s="25" t="s">
        <v>231</v>
      </c>
      <c r="E143" s="142"/>
      <c r="F143" s="142"/>
      <c r="G143" s="113"/>
      <c r="H143" s="110">
        <v>20</v>
      </c>
      <c r="I143" s="110">
        <f t="shared" si="21"/>
        <v>19.7</v>
      </c>
      <c r="J143" s="110">
        <f t="shared" si="22"/>
        <v>19.100000000000001</v>
      </c>
      <c r="K143" s="110">
        <f t="shared" si="23"/>
        <v>19</v>
      </c>
      <c r="L143" s="110">
        <f t="shared" si="24"/>
        <v>18.84</v>
      </c>
      <c r="M143" s="110">
        <f t="shared" si="25"/>
        <v>18.68</v>
      </c>
      <c r="AF143" s="23"/>
      <c r="AG143" s="23"/>
    </row>
    <row r="144" spans="1:33" ht="15" x14ac:dyDescent="0.2">
      <c r="A144" s="108"/>
      <c r="B144" s="226"/>
      <c r="C144" s="84">
        <v>638110</v>
      </c>
      <c r="D144" s="25" t="s">
        <v>232</v>
      </c>
      <c r="E144" s="142"/>
      <c r="F144" s="142"/>
      <c r="G144" s="113"/>
      <c r="H144" s="110">
        <v>20.87</v>
      </c>
      <c r="I144" s="110">
        <f t="shared" si="21"/>
        <v>20.556950000000001</v>
      </c>
      <c r="J144" s="110">
        <f t="shared" si="22"/>
        <v>19.93085</v>
      </c>
      <c r="K144" s="110">
        <f t="shared" si="23"/>
        <v>19.826499999999999</v>
      </c>
      <c r="L144" s="110">
        <f t="shared" si="24"/>
        <v>19.65954</v>
      </c>
      <c r="M144" s="110">
        <f t="shared" si="25"/>
        <v>19.49258</v>
      </c>
      <c r="AF144" s="23"/>
      <c r="AG144" s="23"/>
    </row>
    <row r="145" spans="1:33" ht="15" x14ac:dyDescent="0.2">
      <c r="A145" s="108"/>
      <c r="B145" s="226"/>
      <c r="C145" s="27">
        <v>6398</v>
      </c>
      <c r="D145" s="25" t="s">
        <v>233</v>
      </c>
      <c r="E145" s="28"/>
      <c r="F145" s="28"/>
      <c r="G145" s="113"/>
      <c r="H145" s="110">
        <v>20.56</v>
      </c>
      <c r="I145" s="110">
        <f t="shared" si="21"/>
        <v>20.2516</v>
      </c>
      <c r="J145" s="110">
        <f t="shared" si="22"/>
        <v>19.634799999999998</v>
      </c>
      <c r="K145" s="110">
        <f t="shared" si="23"/>
        <v>19.532</v>
      </c>
      <c r="L145" s="110">
        <f t="shared" si="24"/>
        <v>19.367519999999999</v>
      </c>
      <c r="M145" s="110">
        <f t="shared" si="25"/>
        <v>19.203039999999998</v>
      </c>
      <c r="AF145" s="23"/>
      <c r="AG145" s="23"/>
    </row>
    <row r="146" spans="1:33" ht="15" x14ac:dyDescent="0.2">
      <c r="A146" s="108"/>
      <c r="B146" s="226"/>
      <c r="C146" s="27">
        <v>6399</v>
      </c>
      <c r="D146" s="25" t="s">
        <v>234</v>
      </c>
      <c r="E146" s="28"/>
      <c r="F146" s="28"/>
      <c r="G146" s="113"/>
      <c r="H146" s="110">
        <v>20.56</v>
      </c>
      <c r="I146" s="110">
        <f t="shared" si="21"/>
        <v>20.2516</v>
      </c>
      <c r="J146" s="110">
        <f t="shared" si="22"/>
        <v>19.634799999999998</v>
      </c>
      <c r="K146" s="110">
        <f t="shared" si="23"/>
        <v>19.532</v>
      </c>
      <c r="L146" s="110">
        <f t="shared" si="24"/>
        <v>19.367519999999999</v>
      </c>
      <c r="M146" s="110">
        <f t="shared" si="25"/>
        <v>19.203039999999998</v>
      </c>
      <c r="AF146" s="23"/>
      <c r="AG146" s="23"/>
    </row>
    <row r="147" spans="1:33" ht="15" x14ac:dyDescent="0.2">
      <c r="A147" s="108"/>
      <c r="B147" s="226"/>
      <c r="C147" s="27">
        <v>63910</v>
      </c>
      <c r="D147" s="25" t="s">
        <v>235</v>
      </c>
      <c r="E147" s="28"/>
      <c r="F147" s="28"/>
      <c r="G147" s="113"/>
      <c r="H147" s="110">
        <v>20.56</v>
      </c>
      <c r="I147" s="110">
        <f t="shared" si="21"/>
        <v>20.2516</v>
      </c>
      <c r="J147" s="110">
        <f t="shared" si="22"/>
        <v>19.634799999999998</v>
      </c>
      <c r="K147" s="110">
        <f t="shared" si="23"/>
        <v>19.532</v>
      </c>
      <c r="L147" s="110">
        <f t="shared" si="24"/>
        <v>19.367519999999999</v>
      </c>
      <c r="M147" s="110">
        <f t="shared" si="25"/>
        <v>19.203039999999998</v>
      </c>
      <c r="AF147" s="23"/>
      <c r="AG147" s="23"/>
    </row>
    <row r="148" spans="1:33" ht="15" x14ac:dyDescent="0.2">
      <c r="A148" s="108"/>
      <c r="B148" s="226"/>
      <c r="C148" s="27">
        <v>6848</v>
      </c>
      <c r="D148" s="25" t="s">
        <v>236</v>
      </c>
      <c r="E148" s="28"/>
      <c r="F148" s="28"/>
      <c r="G148" s="113"/>
      <c r="H148" s="110">
        <v>16.489999999999998</v>
      </c>
      <c r="I148" s="110">
        <f t="shared" si="21"/>
        <v>16.242649999999998</v>
      </c>
      <c r="J148" s="110">
        <f t="shared" si="22"/>
        <v>15.747949999999999</v>
      </c>
      <c r="K148" s="110">
        <f t="shared" si="23"/>
        <v>15.665499999999998</v>
      </c>
      <c r="L148" s="110">
        <f t="shared" si="24"/>
        <v>15.533579999999999</v>
      </c>
      <c r="M148" s="110">
        <f t="shared" si="25"/>
        <v>15.401659999999998</v>
      </c>
      <c r="AF148" s="23"/>
      <c r="AG148" s="23"/>
    </row>
    <row r="149" spans="1:33" ht="15" x14ac:dyDescent="0.2">
      <c r="A149" s="108"/>
      <c r="B149" s="226"/>
      <c r="C149" s="27">
        <v>6849</v>
      </c>
      <c r="D149" s="25" t="s">
        <v>237</v>
      </c>
      <c r="E149" s="28"/>
      <c r="F149" s="28"/>
      <c r="G149" s="113"/>
      <c r="H149" s="110">
        <v>19.54</v>
      </c>
      <c r="I149" s="110">
        <f t="shared" si="21"/>
        <v>19.2469</v>
      </c>
      <c r="J149" s="110">
        <f t="shared" si="22"/>
        <v>18.660699999999999</v>
      </c>
      <c r="K149" s="110">
        <f t="shared" si="23"/>
        <v>18.562999999999999</v>
      </c>
      <c r="L149" s="110">
        <f t="shared" si="24"/>
        <v>18.406679999999998</v>
      </c>
      <c r="M149" s="110">
        <f t="shared" si="25"/>
        <v>18.250360000000001</v>
      </c>
      <c r="AF149" s="23"/>
      <c r="AG149" s="23"/>
    </row>
    <row r="150" spans="1:33" ht="15" x14ac:dyDescent="0.2">
      <c r="A150" s="108"/>
      <c r="B150" s="226"/>
      <c r="C150" s="27">
        <v>68410</v>
      </c>
      <c r="D150" s="25" t="s">
        <v>238</v>
      </c>
      <c r="E150" s="28"/>
      <c r="F150" s="28"/>
      <c r="G150" s="113"/>
      <c r="H150" s="110">
        <v>16.489999999999998</v>
      </c>
      <c r="I150" s="110">
        <f t="shared" si="21"/>
        <v>16.242649999999998</v>
      </c>
      <c r="J150" s="110">
        <f t="shared" si="22"/>
        <v>15.747949999999999</v>
      </c>
      <c r="K150" s="110">
        <f t="shared" si="23"/>
        <v>15.665499999999998</v>
      </c>
      <c r="L150" s="110">
        <f t="shared" si="24"/>
        <v>15.533579999999999</v>
      </c>
      <c r="M150" s="110">
        <f t="shared" si="25"/>
        <v>15.401659999999998</v>
      </c>
      <c r="AF150" s="23"/>
      <c r="AG150" s="23"/>
    </row>
    <row r="151" spans="1:33" ht="15" x14ac:dyDescent="0.2">
      <c r="A151" s="108"/>
      <c r="B151" s="226"/>
      <c r="C151" s="30">
        <v>302078</v>
      </c>
      <c r="D151" s="25" t="s">
        <v>484</v>
      </c>
      <c r="E151" s="169"/>
      <c r="F151" s="169"/>
      <c r="G151" s="113"/>
      <c r="H151" s="110">
        <v>13.54</v>
      </c>
      <c r="I151" s="110">
        <f t="shared" si="21"/>
        <v>13.3369</v>
      </c>
      <c r="J151" s="110">
        <f t="shared" si="22"/>
        <v>12.9307</v>
      </c>
      <c r="K151" s="110">
        <f t="shared" si="23"/>
        <v>12.863</v>
      </c>
      <c r="L151" s="110">
        <f t="shared" si="24"/>
        <v>12.754679999999999</v>
      </c>
      <c r="M151" s="110">
        <f t="shared" si="25"/>
        <v>12.64636</v>
      </c>
      <c r="AF151" s="23"/>
      <c r="AG151" s="23"/>
    </row>
    <row r="152" spans="1:33" ht="15" x14ac:dyDescent="0.2">
      <c r="A152" s="108"/>
      <c r="B152" s="226"/>
      <c r="C152" s="30">
        <v>302079</v>
      </c>
      <c r="D152" s="25" t="s">
        <v>485</v>
      </c>
      <c r="E152" s="169"/>
      <c r="F152" s="169"/>
      <c r="G152" s="113"/>
      <c r="H152" s="110">
        <v>0</v>
      </c>
      <c r="I152" s="110">
        <f t="shared" si="21"/>
        <v>0</v>
      </c>
      <c r="J152" s="110">
        <f t="shared" si="22"/>
        <v>0</v>
      </c>
      <c r="K152" s="110">
        <f t="shared" si="23"/>
        <v>0</v>
      </c>
      <c r="L152" s="110">
        <f t="shared" si="24"/>
        <v>0</v>
      </c>
      <c r="M152" s="110">
        <f t="shared" si="25"/>
        <v>0</v>
      </c>
      <c r="AF152" s="23"/>
      <c r="AG152" s="23"/>
    </row>
    <row r="153" spans="1:33" ht="15" x14ac:dyDescent="0.2">
      <c r="A153" s="108"/>
      <c r="B153" s="226"/>
      <c r="C153" s="43">
        <v>3020710</v>
      </c>
      <c r="D153" s="25" t="s">
        <v>486</v>
      </c>
      <c r="E153" s="169"/>
      <c r="F153" s="169"/>
      <c r="G153" s="113"/>
      <c r="H153" s="110">
        <v>0</v>
      </c>
      <c r="I153" s="110">
        <f t="shared" si="21"/>
        <v>0</v>
      </c>
      <c r="J153" s="110">
        <f t="shared" si="22"/>
        <v>0</v>
      </c>
      <c r="K153" s="110">
        <f t="shared" si="23"/>
        <v>0</v>
      </c>
      <c r="L153" s="110">
        <f t="shared" si="24"/>
        <v>0</v>
      </c>
      <c r="M153" s="110">
        <f t="shared" si="25"/>
        <v>0</v>
      </c>
      <c r="AF153" s="23"/>
      <c r="AG153" s="23"/>
    </row>
    <row r="154" spans="1:33" ht="15" x14ac:dyDescent="0.2">
      <c r="A154" s="108"/>
      <c r="B154" s="226"/>
      <c r="C154" s="30">
        <v>302058</v>
      </c>
      <c r="D154" s="25" t="s">
        <v>239</v>
      </c>
      <c r="E154" s="143"/>
      <c r="F154" s="143"/>
      <c r="G154" s="113"/>
      <c r="H154" s="110">
        <v>18.989999999999998</v>
      </c>
      <c r="I154" s="110">
        <f t="shared" si="21"/>
        <v>18.70515</v>
      </c>
      <c r="J154" s="110">
        <f t="shared" si="22"/>
        <v>18.135449999999999</v>
      </c>
      <c r="K154" s="110">
        <f t="shared" si="23"/>
        <v>18.040499999999998</v>
      </c>
      <c r="L154" s="110">
        <f t="shared" si="24"/>
        <v>17.888579999999997</v>
      </c>
      <c r="M154" s="110">
        <f t="shared" si="25"/>
        <v>17.736659999999997</v>
      </c>
      <c r="AF154" s="23"/>
      <c r="AG154" s="23"/>
    </row>
    <row r="155" spans="1:33" ht="15" x14ac:dyDescent="0.2">
      <c r="A155" s="108"/>
      <c r="B155" s="226"/>
      <c r="C155" s="30">
        <v>302059</v>
      </c>
      <c r="D155" s="25" t="s">
        <v>240</v>
      </c>
      <c r="E155" s="143"/>
      <c r="F155" s="143"/>
      <c r="G155" s="113"/>
      <c r="H155" s="110">
        <v>18.989999999999998</v>
      </c>
      <c r="I155" s="110">
        <f t="shared" si="21"/>
        <v>18.70515</v>
      </c>
      <c r="J155" s="110">
        <f t="shared" si="22"/>
        <v>18.135449999999999</v>
      </c>
      <c r="K155" s="110">
        <f t="shared" si="23"/>
        <v>18.040499999999998</v>
      </c>
      <c r="L155" s="110">
        <f t="shared" si="24"/>
        <v>17.888579999999997</v>
      </c>
      <c r="M155" s="110">
        <f t="shared" si="25"/>
        <v>17.736659999999997</v>
      </c>
      <c r="AF155" s="23"/>
      <c r="AG155" s="23"/>
    </row>
    <row r="156" spans="1:33" ht="15" x14ac:dyDescent="0.2">
      <c r="A156" s="108"/>
      <c r="B156" s="226"/>
      <c r="C156" s="43">
        <v>3020510</v>
      </c>
      <c r="D156" s="25" t="s">
        <v>241</v>
      </c>
      <c r="E156" s="143"/>
      <c r="F156" s="143"/>
      <c r="G156" s="113"/>
      <c r="H156" s="110">
        <v>18.989999999999998</v>
      </c>
      <c r="I156" s="110">
        <f t="shared" si="21"/>
        <v>18.70515</v>
      </c>
      <c r="J156" s="110">
        <f t="shared" si="22"/>
        <v>18.135449999999999</v>
      </c>
      <c r="K156" s="110">
        <f t="shared" si="23"/>
        <v>18.040499999999998</v>
      </c>
      <c r="L156" s="110">
        <f t="shared" si="24"/>
        <v>17.888579999999997</v>
      </c>
      <c r="M156" s="110">
        <f t="shared" si="25"/>
        <v>17.736659999999997</v>
      </c>
      <c r="AF156" s="23"/>
      <c r="AG156" s="23"/>
    </row>
    <row r="157" spans="1:33" ht="15" x14ac:dyDescent="0.2">
      <c r="A157" s="108"/>
      <c r="B157" s="226"/>
      <c r="C157" s="27">
        <v>6858</v>
      </c>
      <c r="D157" s="25" t="s">
        <v>242</v>
      </c>
      <c r="E157" s="28"/>
      <c r="F157" s="28"/>
      <c r="G157" s="113"/>
      <c r="H157" s="110">
        <v>0</v>
      </c>
      <c r="I157" s="110">
        <f t="shared" si="21"/>
        <v>0</v>
      </c>
      <c r="J157" s="110">
        <f t="shared" si="22"/>
        <v>0</v>
      </c>
      <c r="K157" s="110">
        <f t="shared" si="23"/>
        <v>0</v>
      </c>
      <c r="L157" s="110">
        <f t="shared" si="24"/>
        <v>0</v>
      </c>
      <c r="M157" s="110">
        <f t="shared" si="25"/>
        <v>0</v>
      </c>
      <c r="AF157" s="23"/>
      <c r="AG157" s="23"/>
    </row>
    <row r="158" spans="1:33" ht="15" x14ac:dyDescent="0.2">
      <c r="A158" s="108"/>
      <c r="B158" s="226"/>
      <c r="C158" s="27">
        <v>6859</v>
      </c>
      <c r="D158" s="25" t="s">
        <v>243</v>
      </c>
      <c r="E158" s="28"/>
      <c r="F158" s="28"/>
      <c r="G158" s="113"/>
      <c r="H158" s="110">
        <v>0</v>
      </c>
      <c r="I158" s="110">
        <f t="shared" si="21"/>
        <v>0</v>
      </c>
      <c r="J158" s="110">
        <f t="shared" si="22"/>
        <v>0</v>
      </c>
      <c r="K158" s="110">
        <f t="shared" si="23"/>
        <v>0</v>
      </c>
      <c r="L158" s="110">
        <f t="shared" si="24"/>
        <v>0</v>
      </c>
      <c r="M158" s="110">
        <f t="shared" si="25"/>
        <v>0</v>
      </c>
      <c r="AF158" s="23"/>
      <c r="AG158" s="23"/>
    </row>
    <row r="159" spans="1:33" ht="15" x14ac:dyDescent="0.2">
      <c r="A159" s="108"/>
      <c r="B159" s="226"/>
      <c r="C159" s="27">
        <v>68510</v>
      </c>
      <c r="D159" s="25" t="s">
        <v>244</v>
      </c>
      <c r="E159" s="28"/>
      <c r="F159" s="28"/>
      <c r="G159" s="113"/>
      <c r="H159" s="110">
        <v>25.77</v>
      </c>
      <c r="I159" s="110">
        <f t="shared" si="21"/>
        <v>25.38345</v>
      </c>
      <c r="J159" s="110">
        <f t="shared" si="22"/>
        <v>24.61035</v>
      </c>
      <c r="K159" s="110">
        <f t="shared" si="23"/>
        <v>24.4815</v>
      </c>
      <c r="L159" s="110">
        <f t="shared" si="24"/>
        <v>24.27534</v>
      </c>
      <c r="M159" s="110">
        <f t="shared" si="25"/>
        <v>24.069179999999999</v>
      </c>
      <c r="AF159" s="23"/>
      <c r="AG159" s="23"/>
    </row>
    <row r="160" spans="1:33" ht="15" x14ac:dyDescent="0.2">
      <c r="A160" s="108"/>
      <c r="B160" s="226"/>
      <c r="C160" s="27">
        <v>6869</v>
      </c>
      <c r="D160" s="25" t="s">
        <v>245</v>
      </c>
      <c r="E160" s="28"/>
      <c r="F160" s="28"/>
      <c r="G160" s="113"/>
      <c r="H160" s="110">
        <v>27.88</v>
      </c>
      <c r="I160" s="110">
        <f t="shared" si="21"/>
        <v>27.4618</v>
      </c>
      <c r="J160" s="110">
        <f t="shared" si="22"/>
        <v>26.625399999999999</v>
      </c>
      <c r="K160" s="110">
        <f t="shared" si="23"/>
        <v>26.485999999999997</v>
      </c>
      <c r="L160" s="110">
        <f t="shared" si="24"/>
        <v>26.26296</v>
      </c>
      <c r="M160" s="110">
        <f t="shared" si="25"/>
        <v>26.039919999999999</v>
      </c>
      <c r="AF160" s="23"/>
      <c r="AG160" s="23"/>
    </row>
    <row r="161" spans="1:33" ht="15" x14ac:dyDescent="0.2">
      <c r="A161" s="108"/>
      <c r="B161" s="226"/>
      <c r="C161" s="27">
        <v>68610</v>
      </c>
      <c r="D161" s="25" t="s">
        <v>246</v>
      </c>
      <c r="E161" s="28"/>
      <c r="F161" s="28"/>
      <c r="G161" s="113"/>
      <c r="H161" s="110">
        <v>27.88</v>
      </c>
      <c r="I161" s="110">
        <f t="shared" si="21"/>
        <v>27.4618</v>
      </c>
      <c r="J161" s="110">
        <f t="shared" si="22"/>
        <v>26.625399999999999</v>
      </c>
      <c r="K161" s="110">
        <f t="shared" si="23"/>
        <v>26.485999999999997</v>
      </c>
      <c r="L161" s="110">
        <f t="shared" si="24"/>
        <v>26.26296</v>
      </c>
      <c r="M161" s="110">
        <f t="shared" si="25"/>
        <v>26.039919999999999</v>
      </c>
      <c r="AF161" s="23"/>
      <c r="AG161" s="23"/>
    </row>
    <row r="162" spans="1:33" ht="30" x14ac:dyDescent="0.2">
      <c r="A162" s="108"/>
      <c r="B162" s="226"/>
      <c r="C162" s="27">
        <v>4</v>
      </c>
      <c r="D162" s="25" t="s">
        <v>407</v>
      </c>
      <c r="E162" s="28" t="s">
        <v>408</v>
      </c>
      <c r="F162" s="28" t="s">
        <v>11</v>
      </c>
      <c r="G162" s="113">
        <v>0.24</v>
      </c>
      <c r="H162" s="110">
        <f>SUM(G162*$L$2)</f>
        <v>10.08</v>
      </c>
      <c r="I162" s="110">
        <f t="shared" ref="I162" si="41">SUM(H162-H162*0.015)</f>
        <v>9.9288000000000007</v>
      </c>
      <c r="J162" s="110">
        <f t="shared" ref="J162" si="42">SUM(H162-H162*0.045)</f>
        <v>9.6264000000000003</v>
      </c>
      <c r="K162" s="110">
        <f t="shared" ref="K162" si="43">SUM(H162-H162*0.05)</f>
        <v>9.5760000000000005</v>
      </c>
      <c r="L162" s="110">
        <f t="shared" ref="L162" si="44">SUM(H162-H162*0.058)</f>
        <v>9.4953599999999998</v>
      </c>
      <c r="M162" s="110">
        <f t="shared" ref="M162" si="45">SUM(H162-H162*0.066)</f>
        <v>9.4147200000000009</v>
      </c>
      <c r="AF162" s="23" t="e">
        <f>SUM(3000/#REF!)</f>
        <v>#REF!</v>
      </c>
      <c r="AG162" s="23" t="e">
        <f>SUM(10000/#REF!)</f>
        <v>#REF!</v>
      </c>
    </row>
    <row r="163" spans="1:33" ht="30" x14ac:dyDescent="0.2">
      <c r="A163" s="108"/>
      <c r="B163" s="226"/>
      <c r="C163" s="27">
        <v>3211</v>
      </c>
      <c r="D163" s="25" t="s">
        <v>407</v>
      </c>
      <c r="E163" s="28"/>
      <c r="F163" s="28"/>
      <c r="G163" s="113"/>
      <c r="H163" s="110">
        <v>0</v>
      </c>
      <c r="I163" s="110">
        <f t="shared" si="21"/>
        <v>0</v>
      </c>
      <c r="J163" s="110">
        <f t="shared" si="22"/>
        <v>0</v>
      </c>
      <c r="K163" s="110">
        <f t="shared" si="23"/>
        <v>0</v>
      </c>
      <c r="L163" s="110">
        <f t="shared" si="24"/>
        <v>0</v>
      </c>
      <c r="M163" s="110">
        <f t="shared" si="25"/>
        <v>0</v>
      </c>
      <c r="AF163" s="23"/>
      <c r="AG163" s="23"/>
    </row>
    <row r="164" spans="1:33" ht="30" x14ac:dyDescent="0.2">
      <c r="A164" s="108"/>
      <c r="B164" s="226"/>
      <c r="C164" s="27">
        <v>3212</v>
      </c>
      <c r="D164" s="25" t="s">
        <v>402</v>
      </c>
      <c r="E164" s="28"/>
      <c r="F164" s="28"/>
      <c r="G164" s="113"/>
      <c r="H164" s="110">
        <v>0</v>
      </c>
      <c r="I164" s="110">
        <f t="shared" si="21"/>
        <v>0</v>
      </c>
      <c r="J164" s="110">
        <f t="shared" si="22"/>
        <v>0</v>
      </c>
      <c r="K164" s="110">
        <f t="shared" si="23"/>
        <v>0</v>
      </c>
      <c r="L164" s="110">
        <f t="shared" si="24"/>
        <v>0</v>
      </c>
      <c r="M164" s="110">
        <f t="shared" si="25"/>
        <v>0</v>
      </c>
      <c r="AF164" s="23"/>
      <c r="AG164" s="23"/>
    </row>
    <row r="165" spans="1:33" ht="33.75" x14ac:dyDescent="0.2">
      <c r="A165" s="108"/>
      <c r="B165" s="226"/>
      <c r="C165" s="125">
        <v>321</v>
      </c>
      <c r="D165" s="25" t="s">
        <v>402</v>
      </c>
      <c r="E165" s="28" t="s">
        <v>403</v>
      </c>
      <c r="F165" s="28" t="s">
        <v>11</v>
      </c>
      <c r="G165" s="113">
        <v>0.24</v>
      </c>
      <c r="H165" s="110">
        <f>SUM(G165*$L$2)</f>
        <v>10.08</v>
      </c>
      <c r="I165" s="110">
        <f t="shared" si="21"/>
        <v>9.9288000000000007</v>
      </c>
      <c r="J165" s="110">
        <f t="shared" si="22"/>
        <v>9.6264000000000003</v>
      </c>
      <c r="K165" s="110">
        <f t="shared" si="23"/>
        <v>9.5760000000000005</v>
      </c>
      <c r="L165" s="110">
        <f t="shared" si="24"/>
        <v>9.4953599999999998</v>
      </c>
      <c r="M165" s="110">
        <f t="shared" si="25"/>
        <v>9.4147200000000009</v>
      </c>
      <c r="AF165" s="23" t="e">
        <f>SUM(3000/#REF!)</f>
        <v>#REF!</v>
      </c>
      <c r="AG165" s="23" t="e">
        <f>SUM(10000/#REF!)</f>
        <v>#REF!</v>
      </c>
    </row>
    <row r="166" spans="1:33" ht="15" x14ac:dyDescent="0.2">
      <c r="A166" s="108"/>
      <c r="B166" s="226"/>
      <c r="C166" s="27">
        <v>204</v>
      </c>
      <c r="D166" s="25" t="s">
        <v>400</v>
      </c>
      <c r="E166" s="28"/>
      <c r="F166" s="28"/>
      <c r="G166" s="113">
        <v>0.5</v>
      </c>
      <c r="H166" s="110">
        <f t="shared" ref="H166:H170" si="46">SUM(G166*$L$2)</f>
        <v>21</v>
      </c>
      <c r="I166" s="110">
        <f t="shared" si="21"/>
        <v>20.684999999999999</v>
      </c>
      <c r="J166" s="110">
        <f t="shared" si="22"/>
        <v>20.055</v>
      </c>
      <c r="K166" s="110">
        <f t="shared" si="23"/>
        <v>19.95</v>
      </c>
      <c r="L166" s="110">
        <f t="shared" si="24"/>
        <v>19.782</v>
      </c>
      <c r="M166" s="110">
        <f t="shared" si="25"/>
        <v>19.614000000000001</v>
      </c>
      <c r="AF166" s="23"/>
      <c r="AG166" s="23"/>
    </row>
    <row r="167" spans="1:33" ht="22.5" x14ac:dyDescent="0.2">
      <c r="A167" s="108"/>
      <c r="B167" s="226"/>
      <c r="C167" s="27">
        <v>209</v>
      </c>
      <c r="D167" s="25" t="s">
        <v>400</v>
      </c>
      <c r="E167" s="28"/>
      <c r="F167" s="28" t="s">
        <v>21</v>
      </c>
      <c r="G167" s="113">
        <v>0.43</v>
      </c>
      <c r="H167" s="110">
        <f t="shared" si="46"/>
        <v>18.059999999999999</v>
      </c>
      <c r="I167" s="110">
        <f t="shared" si="21"/>
        <v>17.789099999999998</v>
      </c>
      <c r="J167" s="110">
        <f t="shared" si="22"/>
        <v>17.247299999999999</v>
      </c>
      <c r="K167" s="110">
        <f t="shared" si="23"/>
        <v>17.157</v>
      </c>
      <c r="L167" s="110">
        <f t="shared" si="24"/>
        <v>17.012519999999999</v>
      </c>
      <c r="M167" s="110">
        <f t="shared" si="25"/>
        <v>16.868040000000001</v>
      </c>
      <c r="AF167" s="23"/>
      <c r="AG167" s="23"/>
    </row>
    <row r="168" spans="1:33" ht="15" x14ac:dyDescent="0.2">
      <c r="A168" s="108"/>
      <c r="B168" s="226"/>
      <c r="C168" s="27">
        <v>2041</v>
      </c>
      <c r="D168" s="25" t="s">
        <v>400</v>
      </c>
      <c r="E168" s="28"/>
      <c r="F168" s="28"/>
      <c r="G168" s="113">
        <v>0</v>
      </c>
      <c r="H168" s="110">
        <f t="shared" si="46"/>
        <v>0</v>
      </c>
      <c r="I168" s="110">
        <f t="shared" si="21"/>
        <v>0</v>
      </c>
      <c r="J168" s="110">
        <f t="shared" si="22"/>
        <v>0</v>
      </c>
      <c r="K168" s="110">
        <f t="shared" si="23"/>
        <v>0</v>
      </c>
      <c r="L168" s="110">
        <f t="shared" si="24"/>
        <v>0</v>
      </c>
      <c r="M168" s="110">
        <f t="shared" si="25"/>
        <v>0</v>
      </c>
      <c r="AF168" s="23"/>
      <c r="AG168" s="23"/>
    </row>
    <row r="169" spans="1:33" ht="30" x14ac:dyDescent="0.2">
      <c r="A169" s="108"/>
      <c r="B169" s="226"/>
      <c r="C169" s="27">
        <v>207</v>
      </c>
      <c r="D169" s="25" t="s">
        <v>345</v>
      </c>
      <c r="E169" s="28"/>
      <c r="F169" s="28" t="s">
        <v>1</v>
      </c>
      <c r="G169" s="113">
        <v>0</v>
      </c>
      <c r="H169" s="110">
        <f t="shared" si="46"/>
        <v>0</v>
      </c>
      <c r="I169" s="110">
        <f t="shared" si="21"/>
        <v>0</v>
      </c>
      <c r="J169" s="110">
        <f t="shared" si="22"/>
        <v>0</v>
      </c>
      <c r="K169" s="110">
        <f t="shared" si="23"/>
        <v>0</v>
      </c>
      <c r="L169" s="110">
        <f t="shared" si="24"/>
        <v>0</v>
      </c>
      <c r="M169" s="110">
        <f t="shared" si="25"/>
        <v>0</v>
      </c>
      <c r="AF169" s="23"/>
      <c r="AG169" s="23"/>
    </row>
    <row r="170" spans="1:33" ht="30" x14ac:dyDescent="0.2">
      <c r="A170" s="108"/>
      <c r="B170" s="226"/>
      <c r="C170" s="27">
        <v>208</v>
      </c>
      <c r="D170" s="25" t="s">
        <v>399</v>
      </c>
      <c r="E170" s="28"/>
      <c r="F170" s="28" t="s">
        <v>11</v>
      </c>
      <c r="G170" s="113">
        <v>0.6</v>
      </c>
      <c r="H170" s="110">
        <f t="shared" si="46"/>
        <v>25.2</v>
      </c>
      <c r="I170" s="110">
        <f t="shared" si="21"/>
        <v>24.821999999999999</v>
      </c>
      <c r="J170" s="110">
        <f t="shared" si="22"/>
        <v>24.065999999999999</v>
      </c>
      <c r="K170" s="110">
        <f t="shared" si="23"/>
        <v>23.939999999999998</v>
      </c>
      <c r="L170" s="110">
        <f t="shared" si="24"/>
        <v>23.738399999999999</v>
      </c>
      <c r="M170" s="110">
        <f t="shared" si="25"/>
        <v>23.536799999999999</v>
      </c>
      <c r="AF170" s="23"/>
      <c r="AG170" s="23"/>
    </row>
    <row r="171" spans="1:33" ht="15" x14ac:dyDescent="0.2">
      <c r="A171" s="108"/>
      <c r="B171" s="226"/>
      <c r="C171" s="27">
        <v>301328</v>
      </c>
      <c r="D171" s="25" t="s">
        <v>506</v>
      </c>
      <c r="E171" s="183"/>
      <c r="F171" s="183"/>
      <c r="G171" s="113"/>
      <c r="H171" s="110">
        <v>26.98</v>
      </c>
      <c r="I171" s="110">
        <f t="shared" ref="I171:I172" si="47">SUM(H171-H171*0.015)</f>
        <v>26.575300000000002</v>
      </c>
      <c r="J171" s="110">
        <f t="shared" ref="J171:J172" si="48">SUM(H171-H171*0.045)</f>
        <v>25.765900000000002</v>
      </c>
      <c r="K171" s="110">
        <f t="shared" ref="K171:K172" si="49">SUM(H171-H171*0.05)</f>
        <v>25.631</v>
      </c>
      <c r="L171" s="110">
        <f t="shared" ref="L171:L172" si="50">SUM(H171-H171*0.058)</f>
        <v>25.41516</v>
      </c>
      <c r="M171" s="110">
        <f t="shared" ref="M171:M172" si="51">SUM(H171-H171*0.066)</f>
        <v>25.19932</v>
      </c>
      <c r="AF171" s="23"/>
      <c r="AG171" s="23"/>
    </row>
    <row r="172" spans="1:33" ht="15" x14ac:dyDescent="0.2">
      <c r="A172" s="108"/>
      <c r="B172" s="226"/>
      <c r="C172" s="27">
        <v>301329</v>
      </c>
      <c r="D172" s="25" t="s">
        <v>507</v>
      </c>
      <c r="E172" s="183"/>
      <c r="F172" s="183"/>
      <c r="G172" s="113"/>
      <c r="H172" s="110">
        <v>26.98</v>
      </c>
      <c r="I172" s="110">
        <f t="shared" si="47"/>
        <v>26.575300000000002</v>
      </c>
      <c r="J172" s="110">
        <f t="shared" si="48"/>
        <v>25.765900000000002</v>
      </c>
      <c r="K172" s="110">
        <f t="shared" si="49"/>
        <v>25.631</v>
      </c>
      <c r="L172" s="110">
        <f t="shared" si="50"/>
        <v>25.41516</v>
      </c>
      <c r="M172" s="110">
        <f t="shared" si="51"/>
        <v>25.19932</v>
      </c>
      <c r="AF172" s="23"/>
      <c r="AG172" s="23"/>
    </row>
    <row r="173" spans="1:33" ht="30" x14ac:dyDescent="0.2">
      <c r="A173" s="108"/>
      <c r="B173" s="226"/>
      <c r="C173" s="125">
        <v>3148</v>
      </c>
      <c r="D173" s="25" t="s">
        <v>247</v>
      </c>
      <c r="E173" s="28"/>
      <c r="F173" s="28"/>
      <c r="G173" s="113"/>
      <c r="H173" s="110">
        <v>35.26</v>
      </c>
      <c r="I173" s="110">
        <f t="shared" si="21"/>
        <v>34.731099999999998</v>
      </c>
      <c r="J173" s="110">
        <f t="shared" si="22"/>
        <v>33.673299999999998</v>
      </c>
      <c r="K173" s="110">
        <f t="shared" si="23"/>
        <v>33.497</v>
      </c>
      <c r="L173" s="110">
        <f t="shared" si="24"/>
        <v>33.214919999999999</v>
      </c>
      <c r="M173" s="110">
        <f t="shared" si="25"/>
        <v>32.932839999999999</v>
      </c>
      <c r="AF173" s="23"/>
      <c r="AG173" s="23"/>
    </row>
    <row r="174" spans="1:33" ht="30" x14ac:dyDescent="0.2">
      <c r="A174" s="108"/>
      <c r="B174" s="226"/>
      <c r="C174" s="27">
        <v>3149</v>
      </c>
      <c r="D174" s="25" t="s">
        <v>248</v>
      </c>
      <c r="E174" s="28"/>
      <c r="F174" s="28"/>
      <c r="G174" s="113"/>
      <c r="H174" s="110">
        <v>38</v>
      </c>
      <c r="I174" s="110">
        <f t="shared" si="21"/>
        <v>37.43</v>
      </c>
      <c r="J174" s="110">
        <f t="shared" si="22"/>
        <v>36.29</v>
      </c>
      <c r="K174" s="110">
        <f t="shared" si="23"/>
        <v>36.1</v>
      </c>
      <c r="L174" s="110">
        <f t="shared" si="24"/>
        <v>35.795999999999999</v>
      </c>
      <c r="M174" s="110">
        <f t="shared" si="25"/>
        <v>35.491999999999997</v>
      </c>
      <c r="AF174" s="23"/>
      <c r="AG174" s="23"/>
    </row>
    <row r="175" spans="1:33" ht="30" x14ac:dyDescent="0.2">
      <c r="A175" s="108"/>
      <c r="B175" s="226"/>
      <c r="C175" s="27">
        <v>31410</v>
      </c>
      <c r="D175" s="25" t="s">
        <v>249</v>
      </c>
      <c r="E175" s="28"/>
      <c r="F175" s="28"/>
      <c r="G175" s="113"/>
      <c r="H175" s="110">
        <v>35.74</v>
      </c>
      <c r="I175" s="110">
        <f t="shared" si="21"/>
        <v>35.203900000000004</v>
      </c>
      <c r="J175" s="110">
        <f t="shared" si="22"/>
        <v>34.131700000000002</v>
      </c>
      <c r="K175" s="110">
        <f t="shared" si="23"/>
        <v>33.953000000000003</v>
      </c>
      <c r="L175" s="110">
        <f t="shared" si="24"/>
        <v>33.667079999999999</v>
      </c>
      <c r="M175" s="110">
        <f t="shared" si="25"/>
        <v>33.381160000000001</v>
      </c>
      <c r="AF175" s="23"/>
      <c r="AG175" s="23"/>
    </row>
    <row r="176" spans="1:33" ht="30" x14ac:dyDescent="0.2">
      <c r="A176" s="108"/>
      <c r="B176" s="226"/>
      <c r="C176" s="27">
        <v>31510</v>
      </c>
      <c r="D176" s="25" t="s">
        <v>250</v>
      </c>
      <c r="E176" s="28"/>
      <c r="F176" s="28"/>
      <c r="G176" s="113"/>
      <c r="H176" s="110">
        <v>43.17</v>
      </c>
      <c r="I176" s="110">
        <f t="shared" ref="I176:I233" si="52">SUM(H176-H176*0.015)</f>
        <v>42.522449999999999</v>
      </c>
      <c r="J176" s="110">
        <f t="shared" ref="J176:J233" si="53">SUM(H176-H176*0.045)</f>
        <v>41.227350000000001</v>
      </c>
      <c r="K176" s="110">
        <f t="shared" ref="K176:K233" si="54">SUM(H176-H176*0.05)</f>
        <v>41.011499999999998</v>
      </c>
      <c r="L176" s="110">
        <f t="shared" ref="L176:L233" si="55">SUM(H176-H176*0.058)</f>
        <v>40.666139999999999</v>
      </c>
      <c r="M176" s="110">
        <f t="shared" ref="M176:M233" si="56">SUM(H176-H176*0.066)</f>
        <v>40.320779999999999</v>
      </c>
      <c r="AF176" s="23"/>
      <c r="AG176" s="23"/>
    </row>
    <row r="177" spans="1:33" ht="15" x14ac:dyDescent="0.2">
      <c r="A177" s="108"/>
      <c r="B177" s="226"/>
      <c r="C177" s="27">
        <v>3159</v>
      </c>
      <c r="D177" s="25" t="s">
        <v>251</v>
      </c>
      <c r="E177" s="28"/>
      <c r="F177" s="28"/>
      <c r="G177" s="113"/>
      <c r="H177" s="110">
        <v>43.17</v>
      </c>
      <c r="I177" s="110">
        <f t="shared" si="52"/>
        <v>42.522449999999999</v>
      </c>
      <c r="J177" s="110">
        <f t="shared" si="53"/>
        <v>41.227350000000001</v>
      </c>
      <c r="K177" s="110">
        <f t="shared" si="54"/>
        <v>41.011499999999998</v>
      </c>
      <c r="L177" s="110">
        <f t="shared" si="55"/>
        <v>40.666139999999999</v>
      </c>
      <c r="M177" s="110">
        <f t="shared" si="56"/>
        <v>40.320779999999999</v>
      </c>
      <c r="AF177" s="23"/>
      <c r="AG177" s="23"/>
    </row>
    <row r="178" spans="1:33" ht="15" x14ac:dyDescent="0.2">
      <c r="A178" s="108"/>
      <c r="B178" s="226"/>
      <c r="C178" s="125">
        <v>30311</v>
      </c>
      <c r="D178" s="25" t="s">
        <v>171</v>
      </c>
      <c r="E178" s="28"/>
      <c r="F178" s="28"/>
      <c r="G178" s="113"/>
      <c r="H178" s="110">
        <v>32.4</v>
      </c>
      <c r="I178" s="110">
        <f t="shared" si="52"/>
        <v>31.913999999999998</v>
      </c>
      <c r="J178" s="110">
        <f t="shared" si="53"/>
        <v>30.942</v>
      </c>
      <c r="K178" s="110">
        <f t="shared" si="54"/>
        <v>30.779999999999998</v>
      </c>
      <c r="L178" s="110">
        <f t="shared" si="55"/>
        <v>30.520799999999998</v>
      </c>
      <c r="M178" s="110">
        <f t="shared" si="56"/>
        <v>30.261599999999998</v>
      </c>
      <c r="AF178" s="23"/>
      <c r="AG178" s="23"/>
    </row>
    <row r="179" spans="1:33" ht="15" x14ac:dyDescent="0.2">
      <c r="A179" s="108"/>
      <c r="B179" s="226"/>
      <c r="C179" s="125">
        <v>30312</v>
      </c>
      <c r="D179" s="25" t="s">
        <v>171</v>
      </c>
      <c r="E179" s="179"/>
      <c r="F179" s="179"/>
      <c r="G179" s="113">
        <v>0.61</v>
      </c>
      <c r="H179" s="110">
        <f t="shared" ref="H179" si="57">SUM(G179*$L$2)</f>
        <v>25.62</v>
      </c>
      <c r="I179" s="110">
        <f t="shared" ref="I179" si="58">SUM(H179-H179*0.015)</f>
        <v>25.235700000000001</v>
      </c>
      <c r="J179" s="110">
        <f t="shared" ref="J179" si="59">SUM(H179-H179*0.045)</f>
        <v>24.467100000000002</v>
      </c>
      <c r="K179" s="110">
        <f t="shared" ref="K179" si="60">SUM(H179-H179*0.05)</f>
        <v>24.339000000000002</v>
      </c>
      <c r="L179" s="110">
        <f t="shared" ref="L179" si="61">SUM(H179-H179*0.058)</f>
        <v>24.134040000000002</v>
      </c>
      <c r="M179" s="110">
        <f t="shared" ref="M179" si="62">SUM(H179-H179*0.066)</f>
        <v>23.929079999999999</v>
      </c>
      <c r="AF179" s="23"/>
      <c r="AG179" s="23"/>
    </row>
    <row r="180" spans="1:33" ht="15" x14ac:dyDescent="0.2">
      <c r="A180" s="108"/>
      <c r="B180" s="226"/>
      <c r="C180" s="27">
        <v>30011</v>
      </c>
      <c r="D180" s="25" t="s">
        <v>398</v>
      </c>
      <c r="E180" s="28"/>
      <c r="F180" s="28"/>
      <c r="G180" s="113"/>
      <c r="H180" s="110">
        <v>53.46</v>
      </c>
      <c r="I180" s="110">
        <f t="shared" si="52"/>
        <v>52.658099999999997</v>
      </c>
      <c r="J180" s="110">
        <f t="shared" si="53"/>
        <v>51.054299999999998</v>
      </c>
      <c r="K180" s="110">
        <f t="shared" si="54"/>
        <v>50.786999999999999</v>
      </c>
      <c r="L180" s="110">
        <f t="shared" si="55"/>
        <v>50.359320000000004</v>
      </c>
      <c r="M180" s="110">
        <f t="shared" si="56"/>
        <v>49.931640000000002</v>
      </c>
      <c r="AF180" s="23"/>
      <c r="AG180" s="23"/>
    </row>
    <row r="181" spans="1:33" ht="30" x14ac:dyDescent="0.2">
      <c r="A181" s="108"/>
      <c r="B181" s="226"/>
      <c r="C181" s="27">
        <v>1321</v>
      </c>
      <c r="D181" s="25" t="s">
        <v>27</v>
      </c>
      <c r="E181" s="28"/>
      <c r="F181" s="28"/>
      <c r="G181" s="113"/>
      <c r="H181" s="110">
        <v>0</v>
      </c>
      <c r="I181" s="110">
        <f t="shared" si="52"/>
        <v>0</v>
      </c>
      <c r="J181" s="110">
        <f t="shared" si="53"/>
        <v>0</v>
      </c>
      <c r="K181" s="110">
        <f t="shared" si="54"/>
        <v>0</v>
      </c>
      <c r="L181" s="110">
        <f t="shared" si="55"/>
        <v>0</v>
      </c>
      <c r="M181" s="110">
        <f t="shared" si="56"/>
        <v>0</v>
      </c>
      <c r="AF181" s="23"/>
      <c r="AG181" s="23"/>
    </row>
    <row r="182" spans="1:33" ht="15" x14ac:dyDescent="0.2">
      <c r="A182" s="108"/>
      <c r="B182" s="226"/>
      <c r="C182" s="125">
        <v>30147</v>
      </c>
      <c r="D182" s="25" t="s">
        <v>361</v>
      </c>
      <c r="E182" s="28"/>
      <c r="F182" s="28"/>
      <c r="G182" s="113"/>
      <c r="H182" s="110">
        <v>0</v>
      </c>
      <c r="I182" s="110">
        <f t="shared" si="52"/>
        <v>0</v>
      </c>
      <c r="J182" s="110">
        <f t="shared" si="53"/>
        <v>0</v>
      </c>
      <c r="K182" s="110">
        <f t="shared" si="54"/>
        <v>0</v>
      </c>
      <c r="L182" s="110">
        <f t="shared" si="55"/>
        <v>0</v>
      </c>
      <c r="M182" s="110">
        <f t="shared" si="56"/>
        <v>0</v>
      </c>
      <c r="AF182" s="23"/>
      <c r="AG182" s="23"/>
    </row>
    <row r="183" spans="1:33" ht="30" x14ac:dyDescent="0.2">
      <c r="A183" s="108"/>
      <c r="B183" s="226"/>
      <c r="C183" s="27">
        <v>14611</v>
      </c>
      <c r="D183" s="25" t="s">
        <v>362</v>
      </c>
      <c r="E183" s="28"/>
      <c r="F183" s="28"/>
      <c r="G183" s="113"/>
      <c r="H183" s="110">
        <v>31.41</v>
      </c>
      <c r="I183" s="110">
        <f t="shared" si="52"/>
        <v>30.938849999999999</v>
      </c>
      <c r="J183" s="110">
        <f t="shared" si="53"/>
        <v>29.996549999999999</v>
      </c>
      <c r="K183" s="110">
        <f t="shared" si="54"/>
        <v>29.839500000000001</v>
      </c>
      <c r="L183" s="110">
        <f t="shared" si="55"/>
        <v>29.58822</v>
      </c>
      <c r="M183" s="110">
        <f t="shared" si="56"/>
        <v>29.336939999999998</v>
      </c>
      <c r="AF183" s="23"/>
      <c r="AG183" s="23"/>
    </row>
    <row r="184" spans="1:33" ht="30" x14ac:dyDescent="0.2">
      <c r="A184" s="108"/>
      <c r="B184" s="226"/>
      <c r="C184" s="43">
        <v>14610</v>
      </c>
      <c r="D184" s="25" t="s">
        <v>363</v>
      </c>
      <c r="E184" s="28"/>
      <c r="F184" s="28"/>
      <c r="G184" s="113"/>
      <c r="H184" s="110">
        <v>31.41</v>
      </c>
      <c r="I184" s="110">
        <f t="shared" si="52"/>
        <v>30.938849999999999</v>
      </c>
      <c r="J184" s="110">
        <f t="shared" si="53"/>
        <v>29.996549999999999</v>
      </c>
      <c r="K184" s="110">
        <f t="shared" si="54"/>
        <v>29.839500000000001</v>
      </c>
      <c r="L184" s="110">
        <f t="shared" si="55"/>
        <v>29.58822</v>
      </c>
      <c r="M184" s="110">
        <f t="shared" si="56"/>
        <v>29.336939999999998</v>
      </c>
      <c r="AF184" s="23"/>
      <c r="AG184" s="23"/>
    </row>
    <row r="185" spans="1:33" ht="15" x14ac:dyDescent="0.2">
      <c r="A185" s="108"/>
      <c r="B185" s="226"/>
      <c r="C185" s="43">
        <v>1469</v>
      </c>
      <c r="D185" s="25" t="s">
        <v>364</v>
      </c>
      <c r="E185" s="28"/>
      <c r="F185" s="28"/>
      <c r="G185" s="113"/>
      <c r="H185" s="110">
        <v>31.41</v>
      </c>
      <c r="I185" s="110">
        <f t="shared" si="52"/>
        <v>30.938849999999999</v>
      </c>
      <c r="J185" s="110">
        <f t="shared" si="53"/>
        <v>29.996549999999999</v>
      </c>
      <c r="K185" s="110">
        <f t="shared" si="54"/>
        <v>29.839500000000001</v>
      </c>
      <c r="L185" s="110">
        <f t="shared" si="55"/>
        <v>29.58822</v>
      </c>
      <c r="M185" s="110">
        <f t="shared" si="56"/>
        <v>29.336939999999998</v>
      </c>
      <c r="AF185" s="23"/>
      <c r="AG185" s="23"/>
    </row>
    <row r="186" spans="1:33" ht="15" x14ac:dyDescent="0.2">
      <c r="A186" s="108"/>
      <c r="B186" s="226"/>
      <c r="C186" s="27">
        <v>1468</v>
      </c>
      <c r="D186" s="25" t="s">
        <v>365</v>
      </c>
      <c r="E186" s="28"/>
      <c r="F186" s="28"/>
      <c r="G186" s="113"/>
      <c r="H186" s="110">
        <v>31.41</v>
      </c>
      <c r="I186" s="110">
        <f t="shared" si="52"/>
        <v>30.938849999999999</v>
      </c>
      <c r="J186" s="110">
        <f t="shared" si="53"/>
        <v>29.996549999999999</v>
      </c>
      <c r="K186" s="110">
        <f t="shared" si="54"/>
        <v>29.839500000000001</v>
      </c>
      <c r="L186" s="110">
        <f t="shared" si="55"/>
        <v>29.58822</v>
      </c>
      <c r="M186" s="110">
        <f t="shared" si="56"/>
        <v>29.336939999999998</v>
      </c>
      <c r="AF186" s="23"/>
      <c r="AG186" s="23"/>
    </row>
    <row r="187" spans="1:33" ht="30" x14ac:dyDescent="0.2">
      <c r="A187" s="108"/>
      <c r="B187" s="226"/>
      <c r="C187" s="27">
        <v>14629</v>
      </c>
      <c r="D187" s="25" t="s">
        <v>366</v>
      </c>
      <c r="E187" s="28"/>
      <c r="F187" s="28"/>
      <c r="G187" s="113"/>
      <c r="H187" s="110">
        <v>0</v>
      </c>
      <c r="I187" s="110">
        <f t="shared" si="52"/>
        <v>0</v>
      </c>
      <c r="J187" s="110">
        <f t="shared" si="53"/>
        <v>0</v>
      </c>
      <c r="K187" s="110">
        <f t="shared" si="54"/>
        <v>0</v>
      </c>
      <c r="L187" s="110">
        <f t="shared" si="55"/>
        <v>0</v>
      </c>
      <c r="M187" s="110">
        <f t="shared" si="56"/>
        <v>0</v>
      </c>
      <c r="AF187" s="23"/>
      <c r="AG187" s="23"/>
    </row>
    <row r="188" spans="1:33" ht="30" x14ac:dyDescent="0.2">
      <c r="A188" s="108"/>
      <c r="B188" s="226"/>
      <c r="C188" s="30">
        <v>146210</v>
      </c>
      <c r="D188" s="25" t="s">
        <v>367</v>
      </c>
      <c r="E188" s="28"/>
      <c r="F188" s="28"/>
      <c r="G188" s="113"/>
      <c r="H188" s="110">
        <v>19.07</v>
      </c>
      <c r="I188" s="110">
        <f t="shared" si="52"/>
        <v>18.783950000000001</v>
      </c>
      <c r="J188" s="110">
        <f t="shared" si="53"/>
        <v>18.211850000000002</v>
      </c>
      <c r="K188" s="110">
        <f t="shared" si="54"/>
        <v>18.116500000000002</v>
      </c>
      <c r="L188" s="110">
        <f t="shared" si="55"/>
        <v>17.963940000000001</v>
      </c>
      <c r="M188" s="110">
        <f t="shared" si="56"/>
        <v>17.81138</v>
      </c>
      <c r="AF188" s="23"/>
      <c r="AG188" s="23"/>
    </row>
    <row r="189" spans="1:33" ht="30" x14ac:dyDescent="0.2">
      <c r="A189" s="108"/>
      <c r="B189" s="226"/>
      <c r="C189" s="30">
        <v>14638</v>
      </c>
      <c r="D189" s="25" t="s">
        <v>252</v>
      </c>
      <c r="E189" s="28"/>
      <c r="F189" s="28"/>
      <c r="G189" s="113"/>
      <c r="H189" s="110">
        <v>0</v>
      </c>
      <c r="I189" s="110">
        <f t="shared" si="52"/>
        <v>0</v>
      </c>
      <c r="J189" s="110">
        <f t="shared" si="53"/>
        <v>0</v>
      </c>
      <c r="K189" s="110">
        <f t="shared" si="54"/>
        <v>0</v>
      </c>
      <c r="L189" s="110">
        <f t="shared" si="55"/>
        <v>0</v>
      </c>
      <c r="M189" s="110">
        <f t="shared" si="56"/>
        <v>0</v>
      </c>
      <c r="AF189" s="23"/>
      <c r="AG189" s="23"/>
    </row>
    <row r="190" spans="1:33" ht="30" x14ac:dyDescent="0.2">
      <c r="A190" s="108"/>
      <c r="B190" s="226"/>
      <c r="C190" s="27">
        <v>14639</v>
      </c>
      <c r="D190" s="25" t="s">
        <v>253</v>
      </c>
      <c r="E190" s="28"/>
      <c r="F190" s="28"/>
      <c r="G190" s="113"/>
      <c r="H190" s="110">
        <v>20.5</v>
      </c>
      <c r="I190" s="110">
        <f t="shared" si="52"/>
        <v>20.192499999999999</v>
      </c>
      <c r="J190" s="110">
        <f t="shared" si="53"/>
        <v>19.577500000000001</v>
      </c>
      <c r="K190" s="110">
        <f t="shared" si="54"/>
        <v>19.475000000000001</v>
      </c>
      <c r="L190" s="110">
        <f t="shared" si="55"/>
        <v>19.311</v>
      </c>
      <c r="M190" s="110">
        <f t="shared" si="56"/>
        <v>19.146999999999998</v>
      </c>
      <c r="AF190" s="23"/>
      <c r="AG190" s="23"/>
    </row>
    <row r="191" spans="1:33" ht="30" x14ac:dyDescent="0.2">
      <c r="A191" s="108"/>
      <c r="B191" s="226"/>
      <c r="C191" s="30">
        <v>146310</v>
      </c>
      <c r="D191" s="25" t="s">
        <v>254</v>
      </c>
      <c r="E191" s="28"/>
      <c r="F191" s="28"/>
      <c r="G191" s="113"/>
      <c r="H191" s="110">
        <v>20.5</v>
      </c>
      <c r="I191" s="110">
        <f t="shared" si="52"/>
        <v>20.192499999999999</v>
      </c>
      <c r="J191" s="110">
        <f t="shared" si="53"/>
        <v>19.577500000000001</v>
      </c>
      <c r="K191" s="110">
        <f t="shared" si="54"/>
        <v>19.475000000000001</v>
      </c>
      <c r="L191" s="110">
        <f t="shared" si="55"/>
        <v>19.311</v>
      </c>
      <c r="M191" s="110">
        <f t="shared" si="56"/>
        <v>19.146999999999998</v>
      </c>
      <c r="AF191" s="23"/>
      <c r="AG191" s="23"/>
    </row>
    <row r="192" spans="1:33" ht="30" x14ac:dyDescent="0.2">
      <c r="A192" s="108"/>
      <c r="B192" s="226"/>
      <c r="C192" s="27">
        <v>14648</v>
      </c>
      <c r="D192" s="25" t="s">
        <v>255</v>
      </c>
      <c r="E192" s="28"/>
      <c r="F192" s="28"/>
      <c r="G192" s="113"/>
      <c r="H192" s="110">
        <v>20.78</v>
      </c>
      <c r="I192" s="110">
        <f t="shared" si="52"/>
        <v>20.468300000000003</v>
      </c>
      <c r="J192" s="110">
        <f t="shared" si="53"/>
        <v>19.844900000000003</v>
      </c>
      <c r="K192" s="110">
        <f t="shared" si="54"/>
        <v>19.741</v>
      </c>
      <c r="L192" s="110">
        <f t="shared" si="55"/>
        <v>19.574760000000001</v>
      </c>
      <c r="M192" s="110">
        <f t="shared" si="56"/>
        <v>19.408520000000003</v>
      </c>
      <c r="AF192" s="23"/>
      <c r="AG192" s="23"/>
    </row>
    <row r="193" spans="1:33" ht="30" x14ac:dyDescent="0.2">
      <c r="A193" s="108"/>
      <c r="B193" s="226"/>
      <c r="C193" s="27">
        <v>14649</v>
      </c>
      <c r="D193" s="25" t="s">
        <v>256</v>
      </c>
      <c r="E193" s="28"/>
      <c r="F193" s="28"/>
      <c r="G193" s="113"/>
      <c r="H193" s="110">
        <v>20.78</v>
      </c>
      <c r="I193" s="110">
        <f t="shared" si="52"/>
        <v>20.468300000000003</v>
      </c>
      <c r="J193" s="110">
        <f t="shared" si="53"/>
        <v>19.844900000000003</v>
      </c>
      <c r="K193" s="110">
        <f t="shared" si="54"/>
        <v>19.741</v>
      </c>
      <c r="L193" s="110">
        <f t="shared" si="55"/>
        <v>19.574760000000001</v>
      </c>
      <c r="M193" s="110">
        <f t="shared" si="56"/>
        <v>19.408520000000003</v>
      </c>
      <c r="AF193" s="23"/>
      <c r="AG193" s="23"/>
    </row>
    <row r="194" spans="1:33" ht="30" x14ac:dyDescent="0.2">
      <c r="A194" s="108"/>
      <c r="B194" s="226"/>
      <c r="C194" s="30">
        <v>146410</v>
      </c>
      <c r="D194" s="25" t="s">
        <v>257</v>
      </c>
      <c r="E194" s="28"/>
      <c r="F194" s="28"/>
      <c r="G194" s="113"/>
      <c r="H194" s="110">
        <v>20.78</v>
      </c>
      <c r="I194" s="110">
        <f t="shared" si="52"/>
        <v>20.468300000000003</v>
      </c>
      <c r="J194" s="110">
        <f t="shared" si="53"/>
        <v>19.844900000000003</v>
      </c>
      <c r="K194" s="110">
        <f t="shared" si="54"/>
        <v>19.741</v>
      </c>
      <c r="L194" s="110">
        <f t="shared" si="55"/>
        <v>19.574760000000001</v>
      </c>
      <c r="M194" s="110">
        <f t="shared" si="56"/>
        <v>19.408520000000003</v>
      </c>
      <c r="AF194" s="23"/>
      <c r="AG194" s="23"/>
    </row>
    <row r="195" spans="1:33" ht="15" x14ac:dyDescent="0.2">
      <c r="A195" s="108"/>
      <c r="B195" s="226"/>
      <c r="C195" s="30">
        <v>14658</v>
      </c>
      <c r="D195" s="25" t="s">
        <v>258</v>
      </c>
      <c r="E195" s="28"/>
      <c r="F195" s="28"/>
      <c r="G195" s="113"/>
      <c r="H195" s="110">
        <v>0</v>
      </c>
      <c r="I195" s="110">
        <f t="shared" si="52"/>
        <v>0</v>
      </c>
      <c r="J195" s="110">
        <f t="shared" si="53"/>
        <v>0</v>
      </c>
      <c r="K195" s="110">
        <f t="shared" si="54"/>
        <v>0</v>
      </c>
      <c r="L195" s="110">
        <f t="shared" si="55"/>
        <v>0</v>
      </c>
      <c r="M195" s="110">
        <f t="shared" si="56"/>
        <v>0</v>
      </c>
      <c r="AF195" s="23"/>
      <c r="AG195" s="23"/>
    </row>
    <row r="196" spans="1:33" ht="15" x14ac:dyDescent="0.2">
      <c r="A196" s="108"/>
      <c r="B196" s="226"/>
      <c r="C196" s="30">
        <v>14659</v>
      </c>
      <c r="D196" s="25" t="s">
        <v>259</v>
      </c>
      <c r="E196" s="28"/>
      <c r="F196" s="28"/>
      <c r="G196" s="113"/>
      <c r="H196" s="110">
        <v>0</v>
      </c>
      <c r="I196" s="110">
        <f t="shared" si="52"/>
        <v>0</v>
      </c>
      <c r="J196" s="110">
        <f t="shared" si="53"/>
        <v>0</v>
      </c>
      <c r="K196" s="110">
        <f t="shared" si="54"/>
        <v>0</v>
      </c>
      <c r="L196" s="110">
        <f t="shared" si="55"/>
        <v>0</v>
      </c>
      <c r="M196" s="110">
        <f t="shared" si="56"/>
        <v>0</v>
      </c>
      <c r="AF196" s="23"/>
      <c r="AG196" s="23"/>
    </row>
    <row r="197" spans="1:33" ht="15" x14ac:dyDescent="0.2">
      <c r="A197" s="108"/>
      <c r="B197" s="226"/>
      <c r="C197" s="30">
        <v>146510</v>
      </c>
      <c r="D197" s="25" t="s">
        <v>260</v>
      </c>
      <c r="E197" s="28"/>
      <c r="F197" s="28"/>
      <c r="G197" s="113"/>
      <c r="H197" s="110">
        <v>0</v>
      </c>
      <c r="I197" s="110">
        <f t="shared" si="52"/>
        <v>0</v>
      </c>
      <c r="J197" s="110">
        <f t="shared" si="53"/>
        <v>0</v>
      </c>
      <c r="K197" s="110">
        <f t="shared" si="54"/>
        <v>0</v>
      </c>
      <c r="L197" s="110">
        <f t="shared" si="55"/>
        <v>0</v>
      </c>
      <c r="M197" s="110">
        <f t="shared" si="56"/>
        <v>0</v>
      </c>
      <c r="AF197" s="23"/>
      <c r="AG197" s="23"/>
    </row>
    <row r="198" spans="1:33" ht="15" x14ac:dyDescent="0.2">
      <c r="A198" s="108"/>
      <c r="B198" s="226"/>
      <c r="C198" s="30">
        <v>301148</v>
      </c>
      <c r="D198" s="25" t="s">
        <v>261</v>
      </c>
      <c r="E198" s="28"/>
      <c r="F198" s="28"/>
      <c r="G198" s="113"/>
      <c r="H198" s="110">
        <v>0</v>
      </c>
      <c r="I198" s="110">
        <f t="shared" si="52"/>
        <v>0</v>
      </c>
      <c r="J198" s="110">
        <f t="shared" si="53"/>
        <v>0</v>
      </c>
      <c r="K198" s="110">
        <f t="shared" si="54"/>
        <v>0</v>
      </c>
      <c r="L198" s="110">
        <f t="shared" si="55"/>
        <v>0</v>
      </c>
      <c r="M198" s="110">
        <f t="shared" si="56"/>
        <v>0</v>
      </c>
      <c r="AF198" s="23"/>
      <c r="AG198" s="23"/>
    </row>
    <row r="199" spans="1:33" ht="15" x14ac:dyDescent="0.2">
      <c r="A199" s="108"/>
      <c r="B199" s="226"/>
      <c r="C199" s="30">
        <v>301169</v>
      </c>
      <c r="D199" s="25" t="s">
        <v>262</v>
      </c>
      <c r="E199" s="28"/>
      <c r="F199" s="28"/>
      <c r="G199" s="113"/>
      <c r="H199" s="110">
        <v>0</v>
      </c>
      <c r="I199" s="110">
        <f t="shared" si="52"/>
        <v>0</v>
      </c>
      <c r="J199" s="110">
        <f t="shared" si="53"/>
        <v>0</v>
      </c>
      <c r="K199" s="110">
        <f t="shared" si="54"/>
        <v>0</v>
      </c>
      <c r="L199" s="110">
        <f t="shared" si="55"/>
        <v>0</v>
      </c>
      <c r="M199" s="110">
        <f t="shared" si="56"/>
        <v>0</v>
      </c>
      <c r="AF199" s="23"/>
      <c r="AG199" s="23"/>
    </row>
    <row r="200" spans="1:33" ht="15" x14ac:dyDescent="0.2">
      <c r="A200" s="108"/>
      <c r="B200" s="226"/>
      <c r="C200" s="43">
        <v>3011610</v>
      </c>
      <c r="D200" s="25" t="s">
        <v>263</v>
      </c>
      <c r="E200" s="28"/>
      <c r="F200" s="28"/>
      <c r="G200" s="113"/>
      <c r="H200" s="110">
        <v>0</v>
      </c>
      <c r="I200" s="110">
        <f t="shared" si="52"/>
        <v>0</v>
      </c>
      <c r="J200" s="110">
        <f t="shared" si="53"/>
        <v>0</v>
      </c>
      <c r="K200" s="110">
        <f t="shared" si="54"/>
        <v>0</v>
      </c>
      <c r="L200" s="110">
        <f t="shared" si="55"/>
        <v>0</v>
      </c>
      <c r="M200" s="110">
        <f t="shared" si="56"/>
        <v>0</v>
      </c>
      <c r="AF200" s="23"/>
      <c r="AG200" s="23"/>
    </row>
    <row r="201" spans="1:33" ht="30" x14ac:dyDescent="0.2">
      <c r="A201" s="108"/>
      <c r="B201" s="226"/>
      <c r="C201" s="30">
        <v>146610</v>
      </c>
      <c r="D201" s="25" t="s">
        <v>264</v>
      </c>
      <c r="E201" s="28"/>
      <c r="F201" s="28"/>
      <c r="G201" s="113"/>
      <c r="H201" s="110">
        <v>22.3</v>
      </c>
      <c r="I201" s="110">
        <f t="shared" si="52"/>
        <v>21.965500000000002</v>
      </c>
      <c r="J201" s="110">
        <f t="shared" si="53"/>
        <v>21.296500000000002</v>
      </c>
      <c r="K201" s="110">
        <f t="shared" si="54"/>
        <v>21.185000000000002</v>
      </c>
      <c r="L201" s="110">
        <f t="shared" si="55"/>
        <v>21.006599999999999</v>
      </c>
      <c r="M201" s="110">
        <f t="shared" si="56"/>
        <v>20.828199999999999</v>
      </c>
      <c r="AF201" s="23"/>
      <c r="AG201" s="23"/>
    </row>
    <row r="202" spans="1:33" ht="30" x14ac:dyDescent="0.2">
      <c r="A202" s="108"/>
      <c r="B202" s="226"/>
      <c r="C202" s="30">
        <v>14669</v>
      </c>
      <c r="D202" s="25" t="s">
        <v>265</v>
      </c>
      <c r="E202" s="28"/>
      <c r="F202" s="28"/>
      <c r="G202" s="113"/>
      <c r="H202" s="110">
        <v>22.3</v>
      </c>
      <c r="I202" s="110">
        <f t="shared" si="52"/>
        <v>21.965500000000002</v>
      </c>
      <c r="J202" s="110">
        <f t="shared" si="53"/>
        <v>21.296500000000002</v>
      </c>
      <c r="K202" s="110">
        <f t="shared" si="54"/>
        <v>21.185000000000002</v>
      </c>
      <c r="L202" s="110">
        <f t="shared" si="55"/>
        <v>21.006599999999999</v>
      </c>
      <c r="M202" s="110">
        <f t="shared" si="56"/>
        <v>20.828199999999999</v>
      </c>
      <c r="AF202" s="23"/>
      <c r="AG202" s="23"/>
    </row>
    <row r="203" spans="1:33" ht="30" x14ac:dyDescent="0.2">
      <c r="A203" s="108"/>
      <c r="B203" s="226"/>
      <c r="C203" s="30">
        <v>146710</v>
      </c>
      <c r="D203" s="25" t="s">
        <v>266</v>
      </c>
      <c r="E203" s="28"/>
      <c r="F203" s="28"/>
      <c r="G203" s="113"/>
      <c r="H203" s="110">
        <v>22.3</v>
      </c>
      <c r="I203" s="110">
        <f t="shared" si="52"/>
        <v>21.965500000000002</v>
      </c>
      <c r="J203" s="110">
        <f t="shared" si="53"/>
        <v>21.296500000000002</v>
      </c>
      <c r="K203" s="110">
        <f t="shared" si="54"/>
        <v>21.185000000000002</v>
      </c>
      <c r="L203" s="110">
        <f t="shared" si="55"/>
        <v>21.006599999999999</v>
      </c>
      <c r="M203" s="110">
        <f t="shared" si="56"/>
        <v>20.828199999999999</v>
      </c>
      <c r="AF203" s="23"/>
      <c r="AG203" s="23"/>
    </row>
    <row r="204" spans="1:33" ht="30" x14ac:dyDescent="0.2">
      <c r="A204" s="108"/>
      <c r="B204" s="226"/>
      <c r="C204" s="30">
        <v>14679</v>
      </c>
      <c r="D204" s="25" t="s">
        <v>267</v>
      </c>
      <c r="E204" s="28"/>
      <c r="F204" s="28"/>
      <c r="G204" s="113"/>
      <c r="H204" s="110">
        <v>22.3</v>
      </c>
      <c r="I204" s="110">
        <f t="shared" si="52"/>
        <v>21.965500000000002</v>
      </c>
      <c r="J204" s="110">
        <f t="shared" si="53"/>
        <v>21.296500000000002</v>
      </c>
      <c r="K204" s="110">
        <f t="shared" si="54"/>
        <v>21.185000000000002</v>
      </c>
      <c r="L204" s="110">
        <f t="shared" si="55"/>
        <v>21.006599999999999</v>
      </c>
      <c r="M204" s="110">
        <f t="shared" si="56"/>
        <v>20.828199999999999</v>
      </c>
      <c r="AF204" s="23"/>
      <c r="AG204" s="23"/>
    </row>
    <row r="205" spans="1:33" ht="30" x14ac:dyDescent="0.2">
      <c r="A205" s="108"/>
      <c r="B205" s="226"/>
      <c r="C205" s="30">
        <v>146810</v>
      </c>
      <c r="D205" s="25" t="s">
        <v>268</v>
      </c>
      <c r="E205" s="28"/>
      <c r="F205" s="28"/>
      <c r="G205" s="113"/>
      <c r="H205" s="110">
        <v>29.96</v>
      </c>
      <c r="I205" s="110">
        <f t="shared" si="52"/>
        <v>29.5106</v>
      </c>
      <c r="J205" s="110">
        <f t="shared" si="53"/>
        <v>28.611800000000002</v>
      </c>
      <c r="K205" s="110">
        <f t="shared" si="54"/>
        <v>28.462</v>
      </c>
      <c r="L205" s="110">
        <f t="shared" si="55"/>
        <v>28.22232</v>
      </c>
      <c r="M205" s="110">
        <f t="shared" si="56"/>
        <v>27.98264</v>
      </c>
      <c r="AF205" s="23"/>
      <c r="AG205" s="23"/>
    </row>
    <row r="206" spans="1:33" ht="30" x14ac:dyDescent="0.2">
      <c r="A206" s="108"/>
      <c r="B206" s="226"/>
      <c r="C206" s="30">
        <v>14689</v>
      </c>
      <c r="D206" s="25" t="s">
        <v>269</v>
      </c>
      <c r="E206" s="28"/>
      <c r="F206" s="28"/>
      <c r="G206" s="113"/>
      <c r="H206" s="110">
        <v>29.96</v>
      </c>
      <c r="I206" s="110">
        <f t="shared" si="52"/>
        <v>29.5106</v>
      </c>
      <c r="J206" s="110">
        <f t="shared" si="53"/>
        <v>28.611800000000002</v>
      </c>
      <c r="K206" s="110">
        <f t="shared" si="54"/>
        <v>28.462</v>
      </c>
      <c r="L206" s="110">
        <f t="shared" si="55"/>
        <v>28.22232</v>
      </c>
      <c r="M206" s="110">
        <f t="shared" si="56"/>
        <v>27.98264</v>
      </c>
      <c r="AF206" s="23"/>
      <c r="AG206" s="23"/>
    </row>
    <row r="207" spans="1:33" ht="30" x14ac:dyDescent="0.2">
      <c r="A207" s="108"/>
      <c r="B207" s="226"/>
      <c r="C207" s="30">
        <v>14688</v>
      </c>
      <c r="D207" s="25" t="s">
        <v>270</v>
      </c>
      <c r="E207" s="28"/>
      <c r="F207" s="28"/>
      <c r="G207" s="113"/>
      <c r="H207" s="110">
        <v>0</v>
      </c>
      <c r="I207" s="110">
        <f t="shared" si="52"/>
        <v>0</v>
      </c>
      <c r="J207" s="110">
        <f t="shared" si="53"/>
        <v>0</v>
      </c>
      <c r="K207" s="110">
        <f t="shared" si="54"/>
        <v>0</v>
      </c>
      <c r="L207" s="110">
        <f t="shared" si="55"/>
        <v>0</v>
      </c>
      <c r="M207" s="110">
        <f t="shared" si="56"/>
        <v>0</v>
      </c>
      <c r="AF207" s="23"/>
      <c r="AG207" s="23"/>
    </row>
    <row r="208" spans="1:33" ht="30" x14ac:dyDescent="0.2">
      <c r="A208" s="108"/>
      <c r="B208" s="226"/>
      <c r="C208" s="30">
        <v>301309</v>
      </c>
      <c r="D208" s="25" t="s">
        <v>500</v>
      </c>
      <c r="E208" s="182"/>
      <c r="F208" s="182"/>
      <c r="G208" s="113"/>
      <c r="H208" s="110">
        <v>14.39</v>
      </c>
      <c r="I208" s="110">
        <f t="shared" si="52"/>
        <v>14.174150000000001</v>
      </c>
      <c r="J208" s="110">
        <f t="shared" si="53"/>
        <v>13.74245</v>
      </c>
      <c r="K208" s="110">
        <f t="shared" si="54"/>
        <v>13.670500000000001</v>
      </c>
      <c r="L208" s="110">
        <f t="shared" si="55"/>
        <v>13.555380000000001</v>
      </c>
      <c r="M208" s="110">
        <f t="shared" si="56"/>
        <v>13.44026</v>
      </c>
      <c r="AF208" s="23"/>
      <c r="AG208" s="23"/>
    </row>
    <row r="209" spans="1:33" ht="30" x14ac:dyDescent="0.2">
      <c r="A209" s="108"/>
      <c r="B209" s="226"/>
      <c r="C209" s="30">
        <v>3013010</v>
      </c>
      <c r="D209" s="25" t="s">
        <v>517</v>
      </c>
      <c r="E209" s="192"/>
      <c r="F209" s="192"/>
      <c r="G209" s="113"/>
      <c r="H209" s="110">
        <v>14.39</v>
      </c>
      <c r="I209" s="110">
        <f t="shared" si="52"/>
        <v>14.174150000000001</v>
      </c>
      <c r="J209" s="110">
        <f t="shared" si="53"/>
        <v>13.74245</v>
      </c>
      <c r="K209" s="110">
        <f t="shared" si="54"/>
        <v>13.670500000000001</v>
      </c>
      <c r="L209" s="110">
        <f t="shared" si="55"/>
        <v>13.555380000000001</v>
      </c>
      <c r="M209" s="110">
        <f t="shared" si="56"/>
        <v>13.44026</v>
      </c>
      <c r="AF209" s="23"/>
      <c r="AG209" s="23"/>
    </row>
    <row r="210" spans="1:33" ht="15" x14ac:dyDescent="0.2">
      <c r="A210" s="108"/>
      <c r="B210" s="226"/>
      <c r="C210" s="30">
        <v>6898</v>
      </c>
      <c r="D210" s="25" t="s">
        <v>271</v>
      </c>
      <c r="E210" s="28"/>
      <c r="F210" s="28"/>
      <c r="G210" s="113"/>
      <c r="H210" s="110">
        <v>31.54</v>
      </c>
      <c r="I210" s="110">
        <f t="shared" si="52"/>
        <v>31.0669</v>
      </c>
      <c r="J210" s="110">
        <f t="shared" si="53"/>
        <v>30.120699999999999</v>
      </c>
      <c r="K210" s="110">
        <f t="shared" si="54"/>
        <v>29.963000000000001</v>
      </c>
      <c r="L210" s="110">
        <f t="shared" si="55"/>
        <v>29.71068</v>
      </c>
      <c r="M210" s="110">
        <f t="shared" si="56"/>
        <v>29.458359999999999</v>
      </c>
      <c r="AF210" s="23"/>
      <c r="AG210" s="23"/>
    </row>
    <row r="211" spans="1:33" ht="15" x14ac:dyDescent="0.2">
      <c r="A211" s="108"/>
      <c r="B211" s="226"/>
      <c r="C211" s="30">
        <v>6899</v>
      </c>
      <c r="D211" s="25" t="s">
        <v>272</v>
      </c>
      <c r="E211" s="28"/>
      <c r="F211" s="28"/>
      <c r="G211" s="113"/>
      <c r="H211" s="110">
        <v>31.54</v>
      </c>
      <c r="I211" s="110">
        <f t="shared" si="52"/>
        <v>31.0669</v>
      </c>
      <c r="J211" s="110">
        <f t="shared" si="53"/>
        <v>30.120699999999999</v>
      </c>
      <c r="K211" s="110">
        <f t="shared" si="54"/>
        <v>29.963000000000001</v>
      </c>
      <c r="L211" s="110">
        <f t="shared" si="55"/>
        <v>29.71068</v>
      </c>
      <c r="M211" s="110">
        <f t="shared" si="56"/>
        <v>29.458359999999999</v>
      </c>
      <c r="AF211" s="23"/>
      <c r="AG211" s="23"/>
    </row>
    <row r="212" spans="1:33" ht="15" x14ac:dyDescent="0.2">
      <c r="A212" s="108"/>
      <c r="B212" s="226"/>
      <c r="C212" s="30">
        <v>68910</v>
      </c>
      <c r="D212" s="25" t="s">
        <v>273</v>
      </c>
      <c r="E212" s="28"/>
      <c r="F212" s="28"/>
      <c r="G212" s="113"/>
      <c r="H212" s="110">
        <v>31.54</v>
      </c>
      <c r="I212" s="110">
        <f t="shared" si="52"/>
        <v>31.0669</v>
      </c>
      <c r="J212" s="110">
        <f t="shared" si="53"/>
        <v>30.120699999999999</v>
      </c>
      <c r="K212" s="110">
        <f t="shared" si="54"/>
        <v>29.963000000000001</v>
      </c>
      <c r="L212" s="110">
        <f t="shared" si="55"/>
        <v>29.71068</v>
      </c>
      <c r="M212" s="110">
        <f t="shared" si="56"/>
        <v>29.458359999999999</v>
      </c>
      <c r="AF212" s="23"/>
      <c r="AG212" s="23"/>
    </row>
    <row r="213" spans="1:33" ht="15" x14ac:dyDescent="0.2">
      <c r="A213" s="108"/>
      <c r="B213" s="226"/>
      <c r="C213" s="30">
        <v>68911</v>
      </c>
      <c r="D213" s="25" t="s">
        <v>274</v>
      </c>
      <c r="E213" s="28"/>
      <c r="F213" s="28"/>
      <c r="G213" s="113"/>
      <c r="H213" s="110">
        <v>31.54</v>
      </c>
      <c r="I213" s="110">
        <f t="shared" si="52"/>
        <v>31.0669</v>
      </c>
      <c r="J213" s="110">
        <f t="shared" si="53"/>
        <v>30.120699999999999</v>
      </c>
      <c r="K213" s="110">
        <f t="shared" si="54"/>
        <v>29.963000000000001</v>
      </c>
      <c r="L213" s="110">
        <f t="shared" si="55"/>
        <v>29.71068</v>
      </c>
      <c r="M213" s="110">
        <f t="shared" si="56"/>
        <v>29.458359999999999</v>
      </c>
      <c r="AF213" s="23"/>
      <c r="AG213" s="23"/>
    </row>
    <row r="214" spans="1:33" ht="15" x14ac:dyDescent="0.2">
      <c r="A214" s="108"/>
      <c r="B214" s="226"/>
      <c r="C214" s="30">
        <v>301469</v>
      </c>
      <c r="D214" s="25" t="s">
        <v>275</v>
      </c>
      <c r="E214" s="28"/>
      <c r="F214" s="28"/>
      <c r="G214" s="113"/>
      <c r="H214" s="110">
        <v>0</v>
      </c>
      <c r="I214" s="110">
        <f t="shared" si="52"/>
        <v>0</v>
      </c>
      <c r="J214" s="110">
        <f t="shared" si="53"/>
        <v>0</v>
      </c>
      <c r="K214" s="110">
        <f t="shared" si="54"/>
        <v>0</v>
      </c>
      <c r="L214" s="110">
        <f t="shared" si="55"/>
        <v>0</v>
      </c>
      <c r="M214" s="110">
        <f t="shared" si="56"/>
        <v>0</v>
      </c>
      <c r="AF214" s="23"/>
      <c r="AG214" s="23"/>
    </row>
    <row r="215" spans="1:33" ht="15" x14ac:dyDescent="0.2">
      <c r="A215" s="108"/>
      <c r="B215" s="226"/>
      <c r="C215" s="43">
        <v>3014610</v>
      </c>
      <c r="D215" s="25" t="s">
        <v>276</v>
      </c>
      <c r="E215" s="28"/>
      <c r="F215" s="28"/>
      <c r="G215" s="113"/>
      <c r="H215" s="110">
        <v>0</v>
      </c>
      <c r="I215" s="110">
        <f t="shared" si="52"/>
        <v>0</v>
      </c>
      <c r="J215" s="110">
        <f t="shared" si="53"/>
        <v>0</v>
      </c>
      <c r="K215" s="110">
        <f t="shared" si="54"/>
        <v>0</v>
      </c>
      <c r="L215" s="110">
        <f t="shared" si="55"/>
        <v>0</v>
      </c>
      <c r="M215" s="110">
        <f t="shared" si="56"/>
        <v>0</v>
      </c>
      <c r="AF215" s="23"/>
      <c r="AG215" s="23"/>
    </row>
    <row r="216" spans="1:33" ht="15" x14ac:dyDescent="0.2">
      <c r="A216" s="108"/>
      <c r="B216" s="226"/>
      <c r="C216" s="43">
        <v>3014611</v>
      </c>
      <c r="D216" s="25" t="s">
        <v>277</v>
      </c>
      <c r="E216" s="28"/>
      <c r="F216" s="28"/>
      <c r="G216" s="113"/>
      <c r="H216" s="110">
        <v>0</v>
      </c>
      <c r="I216" s="110">
        <f t="shared" si="52"/>
        <v>0</v>
      </c>
      <c r="J216" s="110">
        <f t="shared" si="53"/>
        <v>0</v>
      </c>
      <c r="K216" s="110">
        <f t="shared" si="54"/>
        <v>0</v>
      </c>
      <c r="L216" s="110">
        <f t="shared" si="55"/>
        <v>0</v>
      </c>
      <c r="M216" s="110">
        <f t="shared" si="56"/>
        <v>0</v>
      </c>
      <c r="AF216" s="23"/>
      <c r="AG216" s="23"/>
    </row>
    <row r="217" spans="1:33" ht="15" x14ac:dyDescent="0.2">
      <c r="A217" s="108"/>
      <c r="B217" s="226"/>
      <c r="C217" s="43">
        <v>301178</v>
      </c>
      <c r="D217" s="25" t="s">
        <v>278</v>
      </c>
      <c r="E217" s="28"/>
      <c r="F217" s="28"/>
      <c r="G217" s="113"/>
      <c r="H217" s="110">
        <v>0</v>
      </c>
      <c r="I217" s="110">
        <f t="shared" si="52"/>
        <v>0</v>
      </c>
      <c r="J217" s="110">
        <f t="shared" si="53"/>
        <v>0</v>
      </c>
      <c r="K217" s="110">
        <f t="shared" si="54"/>
        <v>0</v>
      </c>
      <c r="L217" s="110">
        <f t="shared" si="55"/>
        <v>0</v>
      </c>
      <c r="M217" s="110">
        <f t="shared" si="56"/>
        <v>0</v>
      </c>
      <c r="AF217" s="23"/>
      <c r="AG217" s="23"/>
    </row>
    <row r="218" spans="1:33" ht="15" x14ac:dyDescent="0.2">
      <c r="A218" s="108"/>
      <c r="B218" s="226"/>
      <c r="C218" s="43">
        <v>301179</v>
      </c>
      <c r="D218" s="25" t="s">
        <v>279</v>
      </c>
      <c r="E218" s="28"/>
      <c r="F218" s="28"/>
      <c r="G218" s="113"/>
      <c r="H218" s="110">
        <v>0</v>
      </c>
      <c r="I218" s="110">
        <f t="shared" si="52"/>
        <v>0</v>
      </c>
      <c r="J218" s="110">
        <f t="shared" si="53"/>
        <v>0</v>
      </c>
      <c r="K218" s="110">
        <f t="shared" si="54"/>
        <v>0</v>
      </c>
      <c r="L218" s="110">
        <f t="shared" si="55"/>
        <v>0</v>
      </c>
      <c r="M218" s="110">
        <f t="shared" si="56"/>
        <v>0</v>
      </c>
      <c r="AF218" s="23"/>
      <c r="AG218" s="23"/>
    </row>
    <row r="219" spans="1:33" ht="15" x14ac:dyDescent="0.2">
      <c r="A219" s="108"/>
      <c r="B219" s="226"/>
      <c r="C219" s="43">
        <v>3011710</v>
      </c>
      <c r="D219" s="25" t="s">
        <v>280</v>
      </c>
      <c r="E219" s="28"/>
      <c r="F219" s="28"/>
      <c r="G219" s="113"/>
      <c r="H219" s="110">
        <v>0</v>
      </c>
      <c r="I219" s="110">
        <f t="shared" si="52"/>
        <v>0</v>
      </c>
      <c r="J219" s="110">
        <f t="shared" si="53"/>
        <v>0</v>
      </c>
      <c r="K219" s="110">
        <f t="shared" si="54"/>
        <v>0</v>
      </c>
      <c r="L219" s="110">
        <f t="shared" si="55"/>
        <v>0</v>
      </c>
      <c r="M219" s="110">
        <f t="shared" si="56"/>
        <v>0</v>
      </c>
      <c r="AF219" s="23"/>
      <c r="AG219" s="23"/>
    </row>
    <row r="220" spans="1:33" ht="15" x14ac:dyDescent="0.2">
      <c r="A220" s="108"/>
      <c r="B220" s="226"/>
      <c r="C220" s="43">
        <v>301158</v>
      </c>
      <c r="D220" s="25" t="s">
        <v>96</v>
      </c>
      <c r="E220" s="28"/>
      <c r="F220" s="28"/>
      <c r="G220" s="113"/>
      <c r="H220" s="110">
        <v>0</v>
      </c>
      <c r="I220" s="110">
        <f t="shared" si="52"/>
        <v>0</v>
      </c>
      <c r="J220" s="110">
        <f t="shared" si="53"/>
        <v>0</v>
      </c>
      <c r="K220" s="110">
        <f t="shared" si="54"/>
        <v>0</v>
      </c>
      <c r="L220" s="110">
        <f t="shared" si="55"/>
        <v>0</v>
      </c>
      <c r="M220" s="110">
        <f t="shared" si="56"/>
        <v>0</v>
      </c>
      <c r="AF220" s="23"/>
      <c r="AG220" s="23"/>
    </row>
    <row r="221" spans="1:33" ht="15" x14ac:dyDescent="0.2">
      <c r="A221" s="108"/>
      <c r="B221" s="226"/>
      <c r="C221" s="43">
        <v>301159</v>
      </c>
      <c r="D221" s="25" t="s">
        <v>97</v>
      </c>
      <c r="E221" s="28"/>
      <c r="F221" s="28"/>
      <c r="G221" s="113"/>
      <c r="H221" s="110">
        <v>33.03</v>
      </c>
      <c r="I221" s="110">
        <f t="shared" si="52"/>
        <v>32.534550000000003</v>
      </c>
      <c r="J221" s="110">
        <f t="shared" si="53"/>
        <v>31.54365</v>
      </c>
      <c r="K221" s="110">
        <f t="shared" si="54"/>
        <v>31.378500000000003</v>
      </c>
      <c r="L221" s="110">
        <f t="shared" si="55"/>
        <v>31.114260000000002</v>
      </c>
      <c r="M221" s="110">
        <f t="shared" si="56"/>
        <v>30.850020000000001</v>
      </c>
      <c r="AF221" s="23"/>
      <c r="AG221" s="23"/>
    </row>
    <row r="222" spans="1:33" ht="15" x14ac:dyDescent="0.2">
      <c r="A222" s="108"/>
      <c r="B222" s="226"/>
      <c r="C222" s="43">
        <v>3011510</v>
      </c>
      <c r="D222" s="25" t="s">
        <v>98</v>
      </c>
      <c r="E222" s="143"/>
      <c r="F222" s="143"/>
      <c r="G222" s="113"/>
      <c r="H222" s="110">
        <v>33.03</v>
      </c>
      <c r="I222" s="110">
        <f t="shared" si="52"/>
        <v>32.534550000000003</v>
      </c>
      <c r="J222" s="110">
        <f t="shared" si="53"/>
        <v>31.54365</v>
      </c>
      <c r="K222" s="110">
        <f t="shared" si="54"/>
        <v>31.378500000000003</v>
      </c>
      <c r="L222" s="110">
        <f t="shared" si="55"/>
        <v>31.114260000000002</v>
      </c>
      <c r="M222" s="110">
        <f t="shared" si="56"/>
        <v>30.850020000000001</v>
      </c>
      <c r="AF222" s="23"/>
      <c r="AG222" s="23"/>
    </row>
    <row r="223" spans="1:33" ht="15" x14ac:dyDescent="0.2">
      <c r="A223" s="108"/>
      <c r="B223" s="226"/>
      <c r="C223" s="43">
        <v>301188</v>
      </c>
      <c r="D223" s="25" t="s">
        <v>99</v>
      </c>
      <c r="E223" s="28"/>
      <c r="F223" s="28"/>
      <c r="G223" s="113"/>
      <c r="H223" s="110">
        <v>0</v>
      </c>
      <c r="I223" s="110">
        <f t="shared" si="52"/>
        <v>0</v>
      </c>
      <c r="J223" s="110">
        <f t="shared" si="53"/>
        <v>0</v>
      </c>
      <c r="K223" s="110">
        <f t="shared" si="54"/>
        <v>0</v>
      </c>
      <c r="L223" s="110">
        <f t="shared" si="55"/>
        <v>0</v>
      </c>
      <c r="M223" s="110">
        <f t="shared" si="56"/>
        <v>0</v>
      </c>
      <c r="AF223" s="23"/>
      <c r="AG223" s="23"/>
    </row>
    <row r="224" spans="1:33" ht="15" x14ac:dyDescent="0.2">
      <c r="A224" s="108"/>
      <c r="B224" s="226"/>
      <c r="C224" s="43">
        <v>301189</v>
      </c>
      <c r="D224" s="25" t="s">
        <v>100</v>
      </c>
      <c r="E224" s="28"/>
      <c r="F224" s="28"/>
      <c r="G224" s="113"/>
      <c r="H224" s="110">
        <v>0</v>
      </c>
      <c r="I224" s="110">
        <f t="shared" si="52"/>
        <v>0</v>
      </c>
      <c r="J224" s="110">
        <f t="shared" si="53"/>
        <v>0</v>
      </c>
      <c r="K224" s="110">
        <f t="shared" si="54"/>
        <v>0</v>
      </c>
      <c r="L224" s="110">
        <f t="shared" si="55"/>
        <v>0</v>
      </c>
      <c r="M224" s="110">
        <f t="shared" si="56"/>
        <v>0</v>
      </c>
      <c r="AF224" s="23"/>
      <c r="AG224" s="23"/>
    </row>
    <row r="225" spans="1:33" ht="15" x14ac:dyDescent="0.2">
      <c r="A225" s="108"/>
      <c r="B225" s="226"/>
      <c r="C225" s="43">
        <v>3011810</v>
      </c>
      <c r="D225" s="25" t="s">
        <v>101</v>
      </c>
      <c r="E225" s="28"/>
      <c r="F225" s="28"/>
      <c r="G225" s="113"/>
      <c r="H225" s="110">
        <v>21.94</v>
      </c>
      <c r="I225" s="110">
        <f t="shared" si="52"/>
        <v>21.610900000000001</v>
      </c>
      <c r="J225" s="110">
        <f t="shared" si="53"/>
        <v>20.9527</v>
      </c>
      <c r="K225" s="110">
        <f t="shared" si="54"/>
        <v>20.843</v>
      </c>
      <c r="L225" s="110">
        <f t="shared" si="55"/>
        <v>20.667480000000001</v>
      </c>
      <c r="M225" s="110">
        <f t="shared" si="56"/>
        <v>20.491960000000002</v>
      </c>
      <c r="AF225" s="23"/>
      <c r="AG225" s="23"/>
    </row>
    <row r="226" spans="1:33" ht="15" x14ac:dyDescent="0.2">
      <c r="A226" s="108"/>
      <c r="B226" s="226"/>
      <c r="C226" s="43">
        <v>301198</v>
      </c>
      <c r="D226" s="25" t="s">
        <v>102</v>
      </c>
      <c r="E226" s="28"/>
      <c r="F226" s="28"/>
      <c r="G226" s="113"/>
      <c r="H226" s="110">
        <v>0</v>
      </c>
      <c r="I226" s="110">
        <f t="shared" si="52"/>
        <v>0</v>
      </c>
      <c r="J226" s="110">
        <f t="shared" si="53"/>
        <v>0</v>
      </c>
      <c r="K226" s="110">
        <f t="shared" si="54"/>
        <v>0</v>
      </c>
      <c r="L226" s="110">
        <f t="shared" si="55"/>
        <v>0</v>
      </c>
      <c r="M226" s="110">
        <f t="shared" si="56"/>
        <v>0</v>
      </c>
      <c r="AF226" s="23"/>
      <c r="AG226" s="23"/>
    </row>
    <row r="227" spans="1:33" ht="15" x14ac:dyDescent="0.2">
      <c r="A227" s="108"/>
      <c r="B227" s="226"/>
      <c r="C227" s="43">
        <v>301199</v>
      </c>
      <c r="D227" s="25" t="s">
        <v>103</v>
      </c>
      <c r="E227" s="28"/>
      <c r="F227" s="28"/>
      <c r="G227" s="113"/>
      <c r="H227" s="110">
        <v>0</v>
      </c>
      <c r="I227" s="110">
        <f t="shared" si="52"/>
        <v>0</v>
      </c>
      <c r="J227" s="110">
        <f t="shared" si="53"/>
        <v>0</v>
      </c>
      <c r="K227" s="110">
        <f t="shared" si="54"/>
        <v>0</v>
      </c>
      <c r="L227" s="110">
        <f t="shared" si="55"/>
        <v>0</v>
      </c>
      <c r="M227" s="110">
        <f t="shared" si="56"/>
        <v>0</v>
      </c>
      <c r="AF227" s="23"/>
      <c r="AG227" s="23"/>
    </row>
    <row r="228" spans="1:33" ht="15" x14ac:dyDescent="0.2">
      <c r="A228" s="108"/>
      <c r="B228" s="226"/>
      <c r="C228" s="43">
        <v>3011910</v>
      </c>
      <c r="D228" s="25" t="s">
        <v>104</v>
      </c>
      <c r="E228" s="28"/>
      <c r="F228" s="28"/>
      <c r="G228" s="113"/>
      <c r="H228" s="110">
        <v>0</v>
      </c>
      <c r="I228" s="110">
        <f t="shared" si="52"/>
        <v>0</v>
      </c>
      <c r="J228" s="110">
        <f t="shared" si="53"/>
        <v>0</v>
      </c>
      <c r="K228" s="110">
        <f t="shared" si="54"/>
        <v>0</v>
      </c>
      <c r="L228" s="110">
        <f t="shared" si="55"/>
        <v>0</v>
      </c>
      <c r="M228" s="110">
        <f t="shared" si="56"/>
        <v>0</v>
      </c>
      <c r="AF228" s="23"/>
      <c r="AG228" s="23"/>
    </row>
    <row r="229" spans="1:33" ht="15" x14ac:dyDescent="0.2">
      <c r="A229" s="108"/>
      <c r="B229" s="226"/>
      <c r="C229" s="125">
        <v>30111</v>
      </c>
      <c r="D229" s="25" t="s">
        <v>368</v>
      </c>
      <c r="E229" s="28"/>
      <c r="F229" s="28"/>
      <c r="G229" s="113"/>
      <c r="H229" s="110">
        <v>21.46</v>
      </c>
      <c r="I229" s="110">
        <f t="shared" si="52"/>
        <v>21.138100000000001</v>
      </c>
      <c r="J229" s="110">
        <f t="shared" si="53"/>
        <v>20.494300000000003</v>
      </c>
      <c r="K229" s="110">
        <f t="shared" si="54"/>
        <v>20.387</v>
      </c>
      <c r="L229" s="110">
        <f t="shared" si="55"/>
        <v>20.215320000000002</v>
      </c>
      <c r="M229" s="110">
        <f t="shared" si="56"/>
        <v>20.04364</v>
      </c>
      <c r="AF229" s="23"/>
      <c r="AG229" s="23"/>
    </row>
    <row r="230" spans="1:33" ht="15" x14ac:dyDescent="0.2">
      <c r="A230" s="108"/>
      <c r="B230" s="226"/>
      <c r="C230" s="125">
        <v>30112</v>
      </c>
      <c r="D230" s="25" t="s">
        <v>369</v>
      </c>
      <c r="E230" s="28"/>
      <c r="F230" s="28"/>
      <c r="G230" s="113"/>
      <c r="H230" s="110">
        <v>21.46</v>
      </c>
      <c r="I230" s="110">
        <f t="shared" si="52"/>
        <v>21.138100000000001</v>
      </c>
      <c r="J230" s="110">
        <f t="shared" si="53"/>
        <v>20.494300000000003</v>
      </c>
      <c r="K230" s="110">
        <f t="shared" si="54"/>
        <v>20.387</v>
      </c>
      <c r="L230" s="110">
        <f t="shared" si="55"/>
        <v>20.215320000000002</v>
      </c>
      <c r="M230" s="110">
        <f t="shared" si="56"/>
        <v>20.04364</v>
      </c>
      <c r="AF230" s="23"/>
      <c r="AG230" s="23"/>
    </row>
    <row r="231" spans="1:33" ht="15" x14ac:dyDescent="0.2">
      <c r="A231" s="108"/>
      <c r="B231" s="226"/>
      <c r="C231" s="27">
        <v>1476</v>
      </c>
      <c r="D231" s="25" t="s">
        <v>370</v>
      </c>
      <c r="E231" s="28"/>
      <c r="F231" s="28"/>
      <c r="G231" s="113"/>
      <c r="H231" s="110">
        <v>22.26</v>
      </c>
      <c r="I231" s="110">
        <f t="shared" si="52"/>
        <v>21.926100000000002</v>
      </c>
      <c r="J231" s="110">
        <f t="shared" si="53"/>
        <v>21.258300000000002</v>
      </c>
      <c r="K231" s="110">
        <f t="shared" si="54"/>
        <v>21.147000000000002</v>
      </c>
      <c r="L231" s="110">
        <f t="shared" si="55"/>
        <v>20.968920000000001</v>
      </c>
      <c r="M231" s="110">
        <f t="shared" si="56"/>
        <v>20.790840000000003</v>
      </c>
      <c r="AF231" s="23"/>
      <c r="AG231" s="23"/>
    </row>
    <row r="232" spans="1:33" ht="15" x14ac:dyDescent="0.2">
      <c r="A232" s="108"/>
      <c r="B232" s="226"/>
      <c r="C232" s="27">
        <v>1478</v>
      </c>
      <c r="D232" s="25" t="s">
        <v>371</v>
      </c>
      <c r="E232" s="28"/>
      <c r="F232" s="28"/>
      <c r="G232" s="113"/>
      <c r="H232" s="110">
        <v>0</v>
      </c>
      <c r="I232" s="110">
        <f t="shared" si="52"/>
        <v>0</v>
      </c>
      <c r="J232" s="110">
        <f t="shared" si="53"/>
        <v>0</v>
      </c>
      <c r="K232" s="110">
        <f t="shared" si="54"/>
        <v>0</v>
      </c>
      <c r="L232" s="110">
        <f t="shared" si="55"/>
        <v>0</v>
      </c>
      <c r="M232" s="110">
        <f t="shared" si="56"/>
        <v>0</v>
      </c>
      <c r="AF232" s="23"/>
      <c r="AG232" s="23"/>
    </row>
    <row r="233" spans="1:33" ht="15" x14ac:dyDescent="0.2">
      <c r="A233" s="108"/>
      <c r="B233" s="226"/>
      <c r="C233" s="27">
        <v>1481</v>
      </c>
      <c r="D233" s="25" t="s">
        <v>372</v>
      </c>
      <c r="E233" s="28"/>
      <c r="F233" s="28"/>
      <c r="G233" s="113"/>
      <c r="H233" s="110">
        <v>32.19</v>
      </c>
      <c r="I233" s="110">
        <f t="shared" si="52"/>
        <v>31.707149999999999</v>
      </c>
      <c r="J233" s="110">
        <f t="shared" si="53"/>
        <v>30.741449999999997</v>
      </c>
      <c r="K233" s="110">
        <f t="shared" si="54"/>
        <v>30.580499999999997</v>
      </c>
      <c r="L233" s="110">
        <f t="shared" si="55"/>
        <v>30.322979999999998</v>
      </c>
      <c r="M233" s="110">
        <f t="shared" si="56"/>
        <v>30.065459999999998</v>
      </c>
      <c r="AF233" s="23"/>
      <c r="AG233" s="23"/>
    </row>
    <row r="234" spans="1:33" ht="15" x14ac:dyDescent="0.2">
      <c r="A234" s="108"/>
      <c r="B234" s="226"/>
      <c r="C234" s="27">
        <v>1482</v>
      </c>
      <c r="D234" s="25" t="s">
        <v>373</v>
      </c>
      <c r="E234" s="28"/>
      <c r="F234" s="28"/>
      <c r="G234" s="113"/>
      <c r="H234" s="110">
        <v>32.159999999999997</v>
      </c>
      <c r="I234" s="110">
        <f t="shared" ref="I234:I310" si="63">SUM(H234-H234*0.015)</f>
        <v>31.677599999999998</v>
      </c>
      <c r="J234" s="110">
        <f t="shared" ref="J234:J310" si="64">SUM(H234-H234*0.045)</f>
        <v>30.712799999999998</v>
      </c>
      <c r="K234" s="110">
        <f t="shared" ref="K234:K310" si="65">SUM(H234-H234*0.05)</f>
        <v>30.551999999999996</v>
      </c>
      <c r="L234" s="110">
        <f t="shared" ref="L234:L310" si="66">SUM(H234-H234*0.058)</f>
        <v>30.294719999999998</v>
      </c>
      <c r="M234" s="110">
        <f t="shared" ref="M234:M310" si="67">SUM(H234-H234*0.066)</f>
        <v>30.037439999999997</v>
      </c>
      <c r="AF234" s="23"/>
      <c r="AG234" s="23"/>
    </row>
    <row r="235" spans="1:33" ht="15" x14ac:dyDescent="0.2">
      <c r="A235" s="108"/>
      <c r="B235" s="226"/>
      <c r="C235" s="27">
        <v>1483</v>
      </c>
      <c r="D235" s="25" t="s">
        <v>374</v>
      </c>
      <c r="E235" s="28"/>
      <c r="F235" s="28"/>
      <c r="G235" s="113"/>
      <c r="H235" s="110">
        <v>32.159999999999997</v>
      </c>
      <c r="I235" s="110">
        <f t="shared" si="63"/>
        <v>31.677599999999998</v>
      </c>
      <c r="J235" s="110">
        <f t="shared" si="64"/>
        <v>30.712799999999998</v>
      </c>
      <c r="K235" s="110">
        <f t="shared" si="65"/>
        <v>30.551999999999996</v>
      </c>
      <c r="L235" s="110">
        <f t="shared" si="66"/>
        <v>30.294719999999998</v>
      </c>
      <c r="M235" s="110">
        <f t="shared" si="67"/>
        <v>30.037439999999997</v>
      </c>
      <c r="AF235" s="23"/>
      <c r="AG235" s="23"/>
    </row>
    <row r="236" spans="1:33" ht="15" x14ac:dyDescent="0.2">
      <c r="A236" s="108"/>
      <c r="B236" s="226"/>
      <c r="C236" s="27">
        <v>1484</v>
      </c>
      <c r="D236" s="25" t="s">
        <v>375</v>
      </c>
      <c r="E236" s="28"/>
      <c r="F236" s="28"/>
      <c r="G236" s="113"/>
      <c r="H236" s="110">
        <v>31.44</v>
      </c>
      <c r="I236" s="110">
        <f t="shared" si="63"/>
        <v>30.968400000000003</v>
      </c>
      <c r="J236" s="110">
        <f t="shared" si="64"/>
        <v>30.025200000000002</v>
      </c>
      <c r="K236" s="110">
        <f t="shared" si="65"/>
        <v>29.868000000000002</v>
      </c>
      <c r="L236" s="110">
        <f t="shared" si="66"/>
        <v>29.616480000000003</v>
      </c>
      <c r="M236" s="110">
        <f t="shared" si="67"/>
        <v>29.36496</v>
      </c>
      <c r="AF236" s="23"/>
      <c r="AG236" s="23"/>
    </row>
    <row r="237" spans="1:33" ht="15" x14ac:dyDescent="0.2">
      <c r="A237" s="108"/>
      <c r="B237" s="226"/>
      <c r="C237" s="27">
        <v>1485</v>
      </c>
      <c r="D237" s="25" t="s">
        <v>376</v>
      </c>
      <c r="E237" s="28"/>
      <c r="F237" s="28"/>
      <c r="G237" s="113"/>
      <c r="H237" s="110">
        <v>0</v>
      </c>
      <c r="I237" s="110">
        <f t="shared" si="63"/>
        <v>0</v>
      </c>
      <c r="J237" s="110">
        <f t="shared" si="64"/>
        <v>0</v>
      </c>
      <c r="K237" s="110">
        <f t="shared" si="65"/>
        <v>0</v>
      </c>
      <c r="L237" s="110">
        <f t="shared" si="66"/>
        <v>0</v>
      </c>
      <c r="M237" s="110">
        <f t="shared" si="67"/>
        <v>0</v>
      </c>
      <c r="AF237" s="23"/>
      <c r="AG237" s="23"/>
    </row>
    <row r="238" spans="1:33" ht="15" x14ac:dyDescent="0.2">
      <c r="A238" s="108"/>
      <c r="B238" s="226"/>
      <c r="C238" s="27">
        <v>301473</v>
      </c>
      <c r="D238" s="25" t="s">
        <v>521</v>
      </c>
      <c r="E238" s="195"/>
      <c r="F238" s="195"/>
      <c r="G238" s="113">
        <v>0.53</v>
      </c>
      <c r="H238" s="110">
        <f t="shared" ref="H238:H243" si="68">SUM(G238*$L$2)</f>
        <v>22.26</v>
      </c>
      <c r="I238" s="110">
        <f t="shared" si="63"/>
        <v>21.926100000000002</v>
      </c>
      <c r="J238" s="110">
        <f t="shared" si="64"/>
        <v>21.258300000000002</v>
      </c>
      <c r="K238" s="110">
        <f t="shared" si="65"/>
        <v>21.147000000000002</v>
      </c>
      <c r="L238" s="110">
        <f t="shared" si="66"/>
        <v>20.968920000000001</v>
      </c>
      <c r="M238" s="110">
        <f t="shared" si="67"/>
        <v>20.790840000000003</v>
      </c>
      <c r="AF238" s="23"/>
      <c r="AG238" s="23"/>
    </row>
    <row r="239" spans="1:33" ht="15" x14ac:dyDescent="0.2">
      <c r="A239" s="108"/>
      <c r="B239" s="226"/>
      <c r="C239" s="27">
        <v>30129</v>
      </c>
      <c r="D239" s="25" t="s">
        <v>509</v>
      </c>
      <c r="E239" s="188"/>
      <c r="F239" s="188"/>
      <c r="G239" s="113">
        <v>0.68</v>
      </c>
      <c r="H239" s="110">
        <f t="shared" si="68"/>
        <v>28.560000000000002</v>
      </c>
      <c r="I239" s="110">
        <f t="shared" ref="I239" si="69">SUM(H239-H239*0.015)</f>
        <v>28.131600000000002</v>
      </c>
      <c r="J239" s="110">
        <f t="shared" ref="J239" si="70">SUM(H239-H239*0.045)</f>
        <v>27.274800000000003</v>
      </c>
      <c r="K239" s="110">
        <f t="shared" ref="K239" si="71">SUM(H239-H239*0.05)</f>
        <v>27.132000000000001</v>
      </c>
      <c r="L239" s="110">
        <f t="shared" ref="L239" si="72">SUM(H239-H239*0.058)</f>
        <v>26.90352</v>
      </c>
      <c r="M239" s="110">
        <f t="shared" ref="M239" si="73">SUM(H239-H239*0.066)</f>
        <v>26.675040000000003</v>
      </c>
      <c r="AF239" s="23"/>
      <c r="AG239" s="23"/>
    </row>
    <row r="240" spans="1:33" ht="15" x14ac:dyDescent="0.2">
      <c r="A240" s="108"/>
      <c r="B240" s="226"/>
      <c r="C240" s="27">
        <v>216</v>
      </c>
      <c r="D240" s="25" t="s">
        <v>346</v>
      </c>
      <c r="E240" s="28"/>
      <c r="F240" s="28"/>
      <c r="G240" s="113">
        <v>0.44</v>
      </c>
      <c r="H240" s="110">
        <f t="shared" si="68"/>
        <v>18.48</v>
      </c>
      <c r="I240" s="110">
        <f t="shared" si="63"/>
        <v>18.2028</v>
      </c>
      <c r="J240" s="110">
        <f t="shared" si="64"/>
        <v>17.648399999999999</v>
      </c>
      <c r="K240" s="110">
        <f t="shared" si="65"/>
        <v>17.556000000000001</v>
      </c>
      <c r="L240" s="110">
        <f t="shared" si="66"/>
        <v>17.408159999999999</v>
      </c>
      <c r="M240" s="110">
        <f t="shared" si="67"/>
        <v>17.26032</v>
      </c>
      <c r="AF240" s="23"/>
      <c r="AG240" s="23"/>
    </row>
    <row r="241" spans="1:33" ht="30" x14ac:dyDescent="0.2">
      <c r="A241" s="108"/>
      <c r="B241" s="226"/>
      <c r="C241" s="27">
        <v>217</v>
      </c>
      <c r="D241" s="41" t="s">
        <v>351</v>
      </c>
      <c r="E241" s="28"/>
      <c r="F241" s="28"/>
      <c r="G241" s="113">
        <v>0</v>
      </c>
      <c r="H241" s="110">
        <f t="shared" si="68"/>
        <v>0</v>
      </c>
      <c r="I241" s="110">
        <f t="shared" si="63"/>
        <v>0</v>
      </c>
      <c r="J241" s="110">
        <f t="shared" si="64"/>
        <v>0</v>
      </c>
      <c r="K241" s="110">
        <f t="shared" si="65"/>
        <v>0</v>
      </c>
      <c r="L241" s="110">
        <f t="shared" si="66"/>
        <v>0</v>
      </c>
      <c r="M241" s="110">
        <f t="shared" si="67"/>
        <v>0</v>
      </c>
      <c r="AF241" s="23"/>
      <c r="AG241" s="23"/>
    </row>
    <row r="242" spans="1:33" ht="33.75" x14ac:dyDescent="0.2">
      <c r="A242" s="108"/>
      <c r="B242" s="226"/>
      <c r="C242" s="27">
        <v>83</v>
      </c>
      <c r="D242" s="25" t="s">
        <v>397</v>
      </c>
      <c r="E242" s="28" t="s">
        <v>450</v>
      </c>
      <c r="F242" s="28" t="s">
        <v>26</v>
      </c>
      <c r="G242" s="113">
        <v>0</v>
      </c>
      <c r="H242" s="110">
        <f t="shared" si="68"/>
        <v>0</v>
      </c>
      <c r="I242" s="110">
        <f t="shared" si="63"/>
        <v>0</v>
      </c>
      <c r="J242" s="110">
        <f t="shared" si="64"/>
        <v>0</v>
      </c>
      <c r="K242" s="110">
        <f t="shared" si="65"/>
        <v>0</v>
      </c>
      <c r="L242" s="110">
        <f t="shared" si="66"/>
        <v>0</v>
      </c>
      <c r="M242" s="110">
        <f t="shared" si="67"/>
        <v>0</v>
      </c>
      <c r="AF242" s="23" t="e">
        <f>SUM(3000/#REF!)</f>
        <v>#REF!</v>
      </c>
      <c r="AG242" s="23" t="e">
        <f>SUM(10000/#REF!)</f>
        <v>#REF!</v>
      </c>
    </row>
    <row r="243" spans="1:33" ht="30" x14ac:dyDescent="0.2">
      <c r="A243" s="108"/>
      <c r="B243" s="226"/>
      <c r="C243" s="31">
        <v>831</v>
      </c>
      <c r="D243" s="25" t="s">
        <v>381</v>
      </c>
      <c r="E243" s="28" t="s">
        <v>446</v>
      </c>
      <c r="F243" s="28" t="s">
        <v>26</v>
      </c>
      <c r="G243" s="113">
        <v>0.52</v>
      </c>
      <c r="H243" s="110">
        <f t="shared" si="68"/>
        <v>21.84</v>
      </c>
      <c r="I243" s="110">
        <f t="shared" si="63"/>
        <v>21.5124</v>
      </c>
      <c r="J243" s="110">
        <f t="shared" si="64"/>
        <v>20.857199999999999</v>
      </c>
      <c r="K243" s="110">
        <f t="shared" si="65"/>
        <v>20.748000000000001</v>
      </c>
      <c r="L243" s="110">
        <f t="shared" si="66"/>
        <v>20.57328</v>
      </c>
      <c r="M243" s="110">
        <f t="shared" si="67"/>
        <v>20.39856</v>
      </c>
      <c r="AF243" s="23" t="e">
        <f>SUM(3000/#REF!)</f>
        <v>#REF!</v>
      </c>
      <c r="AG243" s="23" t="e">
        <f>SUM(10000/#REF!)</f>
        <v>#REF!</v>
      </c>
    </row>
    <row r="244" spans="1:33" ht="30" x14ac:dyDescent="0.2">
      <c r="A244" s="108"/>
      <c r="B244" s="226"/>
      <c r="C244" s="31">
        <v>832</v>
      </c>
      <c r="D244" s="25" t="s">
        <v>381</v>
      </c>
      <c r="E244" s="28" t="s">
        <v>446</v>
      </c>
      <c r="F244" s="28" t="s">
        <v>2</v>
      </c>
      <c r="G244" s="113"/>
      <c r="H244" s="110">
        <v>0</v>
      </c>
      <c r="I244" s="110">
        <f t="shared" si="63"/>
        <v>0</v>
      </c>
      <c r="J244" s="110">
        <f t="shared" si="64"/>
        <v>0</v>
      </c>
      <c r="K244" s="110">
        <f t="shared" si="65"/>
        <v>0</v>
      </c>
      <c r="L244" s="110">
        <f t="shared" si="66"/>
        <v>0</v>
      </c>
      <c r="M244" s="110">
        <f t="shared" si="67"/>
        <v>0</v>
      </c>
      <c r="AF244" s="23"/>
      <c r="AG244" s="23"/>
    </row>
    <row r="245" spans="1:33" ht="30" x14ac:dyDescent="0.2">
      <c r="A245" s="108"/>
      <c r="B245" s="226"/>
      <c r="C245" s="31">
        <v>833</v>
      </c>
      <c r="D245" s="25" t="s">
        <v>396</v>
      </c>
      <c r="E245" s="28"/>
      <c r="F245" s="28"/>
      <c r="G245" s="113">
        <v>1.53</v>
      </c>
      <c r="H245" s="110">
        <f>SUM(G245*$L$2)</f>
        <v>64.260000000000005</v>
      </c>
      <c r="I245" s="110">
        <f t="shared" si="63"/>
        <v>63.296100000000003</v>
      </c>
      <c r="J245" s="110">
        <f t="shared" si="64"/>
        <v>61.368300000000005</v>
      </c>
      <c r="K245" s="110">
        <f t="shared" si="65"/>
        <v>61.047000000000004</v>
      </c>
      <c r="L245" s="110">
        <f t="shared" si="66"/>
        <v>60.532920000000004</v>
      </c>
      <c r="M245" s="110">
        <f t="shared" si="67"/>
        <v>60.018840000000004</v>
      </c>
      <c r="AF245" s="23"/>
      <c r="AG245" s="23"/>
    </row>
    <row r="246" spans="1:33" ht="30" x14ac:dyDescent="0.2">
      <c r="A246" s="108"/>
      <c r="B246" s="226"/>
      <c r="C246" s="31">
        <v>834</v>
      </c>
      <c r="D246" s="25" t="s">
        <v>382</v>
      </c>
      <c r="E246" s="28"/>
      <c r="F246" s="28"/>
      <c r="G246" s="113"/>
      <c r="H246" s="110">
        <v>0</v>
      </c>
      <c r="I246" s="110">
        <f t="shared" si="63"/>
        <v>0</v>
      </c>
      <c r="J246" s="110">
        <f t="shared" si="64"/>
        <v>0</v>
      </c>
      <c r="K246" s="110">
        <f t="shared" si="65"/>
        <v>0</v>
      </c>
      <c r="L246" s="110">
        <f t="shared" si="66"/>
        <v>0</v>
      </c>
      <c r="M246" s="110">
        <f t="shared" si="67"/>
        <v>0</v>
      </c>
      <c r="AF246" s="23"/>
      <c r="AG246" s="23"/>
    </row>
    <row r="247" spans="1:33" ht="30" x14ac:dyDescent="0.2">
      <c r="A247" s="108"/>
      <c r="B247" s="226"/>
      <c r="C247" s="31">
        <v>835</v>
      </c>
      <c r="D247" s="25" t="s">
        <v>395</v>
      </c>
      <c r="E247" s="28"/>
      <c r="F247" s="28"/>
      <c r="G247" s="113">
        <v>0.6</v>
      </c>
      <c r="H247" s="110">
        <f t="shared" ref="H247:H254" si="74">SUM(G247*$L$2)</f>
        <v>25.2</v>
      </c>
      <c r="I247" s="110">
        <f t="shared" si="63"/>
        <v>24.821999999999999</v>
      </c>
      <c r="J247" s="110">
        <f t="shared" si="64"/>
        <v>24.065999999999999</v>
      </c>
      <c r="K247" s="110">
        <f t="shared" si="65"/>
        <v>23.939999999999998</v>
      </c>
      <c r="L247" s="110">
        <f t="shared" si="66"/>
        <v>23.738399999999999</v>
      </c>
      <c r="M247" s="110">
        <f t="shared" si="67"/>
        <v>23.536799999999999</v>
      </c>
      <c r="AF247" s="23"/>
      <c r="AG247" s="23"/>
    </row>
    <row r="248" spans="1:33" ht="30" x14ac:dyDescent="0.2">
      <c r="A248" s="108"/>
      <c r="B248" s="226"/>
      <c r="C248" s="31">
        <v>836</v>
      </c>
      <c r="D248" s="25" t="s">
        <v>395</v>
      </c>
      <c r="E248" s="28"/>
      <c r="F248" s="28"/>
      <c r="G248" s="113">
        <v>0</v>
      </c>
      <c r="H248" s="110">
        <f t="shared" si="74"/>
        <v>0</v>
      </c>
      <c r="I248" s="110">
        <f t="shared" si="63"/>
        <v>0</v>
      </c>
      <c r="J248" s="110">
        <f t="shared" si="64"/>
        <v>0</v>
      </c>
      <c r="K248" s="110">
        <f t="shared" si="65"/>
        <v>0</v>
      </c>
      <c r="L248" s="110">
        <f t="shared" si="66"/>
        <v>0</v>
      </c>
      <c r="M248" s="110">
        <f t="shared" si="67"/>
        <v>0</v>
      </c>
      <c r="AF248" s="23"/>
      <c r="AG248" s="23"/>
    </row>
    <row r="249" spans="1:33" ht="30" x14ac:dyDescent="0.2">
      <c r="A249" s="108"/>
      <c r="B249" s="226"/>
      <c r="C249" s="31">
        <v>30837</v>
      </c>
      <c r="D249" s="25" t="s">
        <v>394</v>
      </c>
      <c r="E249" s="28" t="s">
        <v>444</v>
      </c>
      <c r="F249" s="28"/>
      <c r="G249" s="113">
        <v>0</v>
      </c>
      <c r="H249" s="110">
        <f t="shared" si="74"/>
        <v>0</v>
      </c>
      <c r="I249" s="110">
        <f t="shared" si="63"/>
        <v>0</v>
      </c>
      <c r="J249" s="110">
        <f t="shared" si="64"/>
        <v>0</v>
      </c>
      <c r="K249" s="110">
        <f t="shared" si="65"/>
        <v>0</v>
      </c>
      <c r="L249" s="110">
        <f t="shared" si="66"/>
        <v>0</v>
      </c>
      <c r="M249" s="110">
        <f t="shared" si="67"/>
        <v>0</v>
      </c>
      <c r="AF249" s="23"/>
      <c r="AG249" s="23"/>
    </row>
    <row r="250" spans="1:33" ht="30" x14ac:dyDescent="0.2">
      <c r="A250" s="108"/>
      <c r="B250" s="226"/>
      <c r="C250" s="31">
        <v>308371</v>
      </c>
      <c r="D250" s="25" t="s">
        <v>513</v>
      </c>
      <c r="E250" s="189"/>
      <c r="F250" s="189"/>
      <c r="G250" s="113">
        <v>0.76</v>
      </c>
      <c r="H250" s="110">
        <f t="shared" si="74"/>
        <v>31.92</v>
      </c>
      <c r="I250" s="110">
        <f t="shared" si="63"/>
        <v>31.441200000000002</v>
      </c>
      <c r="J250" s="110">
        <f t="shared" si="64"/>
        <v>30.483600000000003</v>
      </c>
      <c r="K250" s="110">
        <f t="shared" si="65"/>
        <v>30.324000000000002</v>
      </c>
      <c r="L250" s="110">
        <f t="shared" si="66"/>
        <v>30.068640000000002</v>
      </c>
      <c r="M250" s="110">
        <f t="shared" si="67"/>
        <v>29.813280000000002</v>
      </c>
      <c r="AF250" s="23"/>
      <c r="AG250" s="23"/>
    </row>
    <row r="251" spans="1:33" ht="30" x14ac:dyDescent="0.2">
      <c r="A251" s="108"/>
      <c r="B251" s="226"/>
      <c r="C251" s="31">
        <v>308372</v>
      </c>
      <c r="D251" s="25" t="s">
        <v>530</v>
      </c>
      <c r="E251" s="202"/>
      <c r="F251" s="202"/>
      <c r="G251" s="113">
        <v>0.6</v>
      </c>
      <c r="H251" s="110">
        <f t="shared" si="74"/>
        <v>25.2</v>
      </c>
      <c r="I251" s="110">
        <f t="shared" si="63"/>
        <v>24.821999999999999</v>
      </c>
      <c r="J251" s="110">
        <f t="shared" si="64"/>
        <v>24.065999999999999</v>
      </c>
      <c r="K251" s="110">
        <f t="shared" si="65"/>
        <v>23.939999999999998</v>
      </c>
      <c r="L251" s="110">
        <f t="shared" si="66"/>
        <v>23.738399999999999</v>
      </c>
      <c r="M251" s="110">
        <f t="shared" si="67"/>
        <v>23.536799999999999</v>
      </c>
      <c r="AF251" s="23"/>
      <c r="AG251" s="23"/>
    </row>
    <row r="252" spans="1:33" ht="30" x14ac:dyDescent="0.2">
      <c r="A252" s="108"/>
      <c r="B252" s="226"/>
      <c r="C252" s="31">
        <v>30838</v>
      </c>
      <c r="D252" s="25" t="s">
        <v>393</v>
      </c>
      <c r="E252" s="28" t="s">
        <v>452</v>
      </c>
      <c r="F252" s="28"/>
      <c r="G252" s="113">
        <v>0</v>
      </c>
      <c r="H252" s="110">
        <f t="shared" si="74"/>
        <v>0</v>
      </c>
      <c r="I252" s="110">
        <f t="shared" si="63"/>
        <v>0</v>
      </c>
      <c r="J252" s="110">
        <f t="shared" si="64"/>
        <v>0</v>
      </c>
      <c r="K252" s="110">
        <f t="shared" si="65"/>
        <v>0</v>
      </c>
      <c r="L252" s="110">
        <f t="shared" si="66"/>
        <v>0</v>
      </c>
      <c r="M252" s="110">
        <f t="shared" si="67"/>
        <v>0</v>
      </c>
      <c r="AF252" s="23"/>
      <c r="AG252" s="23"/>
    </row>
    <row r="253" spans="1:33" ht="30" x14ac:dyDescent="0.2">
      <c r="A253" s="108"/>
      <c r="B253" s="226"/>
      <c r="C253" s="127">
        <v>308381</v>
      </c>
      <c r="D253" s="25" t="s">
        <v>392</v>
      </c>
      <c r="E253" s="147"/>
      <c r="F253" s="147"/>
      <c r="G253" s="113">
        <v>0.55000000000000004</v>
      </c>
      <c r="H253" s="110">
        <f t="shared" si="74"/>
        <v>23.1</v>
      </c>
      <c r="I253" s="110">
        <f t="shared" si="63"/>
        <v>22.753500000000003</v>
      </c>
      <c r="J253" s="110">
        <f t="shared" si="64"/>
        <v>22.060500000000001</v>
      </c>
      <c r="K253" s="110">
        <f t="shared" si="65"/>
        <v>21.945</v>
      </c>
      <c r="L253" s="110">
        <f t="shared" si="66"/>
        <v>21.760200000000001</v>
      </c>
      <c r="M253" s="110">
        <f t="shared" si="67"/>
        <v>21.575400000000002</v>
      </c>
      <c r="AF253" s="23"/>
      <c r="AG253" s="23"/>
    </row>
    <row r="254" spans="1:33" ht="30" x14ac:dyDescent="0.2">
      <c r="A254" s="108"/>
      <c r="B254" s="226"/>
      <c r="C254" s="126">
        <v>30839</v>
      </c>
      <c r="D254" s="25" t="s">
        <v>383</v>
      </c>
      <c r="E254" s="28"/>
      <c r="F254" s="28"/>
      <c r="G254" s="113">
        <v>0</v>
      </c>
      <c r="H254" s="110">
        <f t="shared" si="74"/>
        <v>0</v>
      </c>
      <c r="I254" s="110">
        <f t="shared" si="63"/>
        <v>0</v>
      </c>
      <c r="J254" s="110">
        <f t="shared" si="64"/>
        <v>0</v>
      </c>
      <c r="K254" s="110">
        <f t="shared" si="65"/>
        <v>0</v>
      </c>
      <c r="L254" s="110">
        <f t="shared" si="66"/>
        <v>0</v>
      </c>
      <c r="M254" s="110">
        <f t="shared" si="67"/>
        <v>0</v>
      </c>
      <c r="AF254" s="23"/>
      <c r="AG254" s="23"/>
    </row>
    <row r="255" spans="1:33" ht="15" x14ac:dyDescent="0.2">
      <c r="A255" s="108"/>
      <c r="B255" s="226"/>
      <c r="C255" s="31">
        <v>687</v>
      </c>
      <c r="D255" s="41" t="s">
        <v>377</v>
      </c>
      <c r="E255" s="28"/>
      <c r="F255" s="28"/>
      <c r="G255" s="113">
        <v>0</v>
      </c>
      <c r="H255" s="110">
        <f t="shared" ref="H255:H261" si="75">SUM(G255*$L$2)</f>
        <v>0</v>
      </c>
      <c r="I255" s="110">
        <f t="shared" si="63"/>
        <v>0</v>
      </c>
      <c r="J255" s="110">
        <f t="shared" si="64"/>
        <v>0</v>
      </c>
      <c r="K255" s="110">
        <f t="shared" si="65"/>
        <v>0</v>
      </c>
      <c r="L255" s="110">
        <f t="shared" si="66"/>
        <v>0</v>
      </c>
      <c r="M255" s="110">
        <f t="shared" si="67"/>
        <v>0</v>
      </c>
      <c r="AF255" s="23" t="e">
        <f>SUM(3000/#REF!)</f>
        <v>#REF!</v>
      </c>
      <c r="AG255" s="23"/>
    </row>
    <row r="256" spans="1:33" ht="15" x14ac:dyDescent="0.2">
      <c r="A256" s="108"/>
      <c r="B256" s="226"/>
      <c r="C256" s="31">
        <v>688</v>
      </c>
      <c r="D256" s="41" t="s">
        <v>378</v>
      </c>
      <c r="E256" s="28"/>
      <c r="F256" s="28"/>
      <c r="G256" s="113">
        <v>0.5</v>
      </c>
      <c r="H256" s="110">
        <f t="shared" si="75"/>
        <v>21</v>
      </c>
      <c r="I256" s="110">
        <f t="shared" si="63"/>
        <v>20.684999999999999</v>
      </c>
      <c r="J256" s="110">
        <f t="shared" si="64"/>
        <v>20.055</v>
      </c>
      <c r="K256" s="110">
        <f t="shared" si="65"/>
        <v>19.95</v>
      </c>
      <c r="L256" s="110">
        <f t="shared" si="66"/>
        <v>19.782</v>
      </c>
      <c r="M256" s="110">
        <f t="shared" si="67"/>
        <v>19.614000000000001</v>
      </c>
      <c r="AF256" s="23" t="e">
        <f>SUM(3000/#REF!)</f>
        <v>#REF!</v>
      </c>
      <c r="AG256" s="23"/>
    </row>
    <row r="257" spans="1:33" ht="15" x14ac:dyDescent="0.2">
      <c r="A257" s="108"/>
      <c r="B257" s="226"/>
      <c r="C257" s="126">
        <v>30833</v>
      </c>
      <c r="D257" s="41" t="s">
        <v>360</v>
      </c>
      <c r="E257" s="28"/>
      <c r="F257" s="28"/>
      <c r="G257" s="113">
        <v>0.86399999999999999</v>
      </c>
      <c r="H257" s="110">
        <f t="shared" si="75"/>
        <v>36.287999999999997</v>
      </c>
      <c r="I257" s="110">
        <f t="shared" si="63"/>
        <v>35.743679999999998</v>
      </c>
      <c r="J257" s="110">
        <f t="shared" si="64"/>
        <v>34.65504</v>
      </c>
      <c r="K257" s="110">
        <f t="shared" si="65"/>
        <v>34.473599999999998</v>
      </c>
      <c r="L257" s="110">
        <f t="shared" si="66"/>
        <v>34.183295999999999</v>
      </c>
      <c r="M257" s="110">
        <f t="shared" si="67"/>
        <v>33.892992</v>
      </c>
      <c r="AF257" s="23"/>
      <c r="AG257" s="23"/>
    </row>
    <row r="258" spans="1:33" ht="15" x14ac:dyDescent="0.2">
      <c r="A258" s="108"/>
      <c r="B258" s="226"/>
      <c r="C258" s="126">
        <v>30834</v>
      </c>
      <c r="D258" s="41" t="s">
        <v>359</v>
      </c>
      <c r="E258" s="28"/>
      <c r="F258" s="28"/>
      <c r="G258" s="113">
        <v>0.77</v>
      </c>
      <c r="H258" s="110">
        <f t="shared" si="75"/>
        <v>32.340000000000003</v>
      </c>
      <c r="I258" s="110">
        <f t="shared" si="63"/>
        <v>31.854900000000004</v>
      </c>
      <c r="J258" s="110">
        <f t="shared" si="64"/>
        <v>30.884700000000002</v>
      </c>
      <c r="K258" s="110">
        <f t="shared" si="65"/>
        <v>30.723000000000003</v>
      </c>
      <c r="L258" s="110">
        <f t="shared" si="66"/>
        <v>30.464280000000002</v>
      </c>
      <c r="M258" s="110">
        <f t="shared" si="67"/>
        <v>30.205560000000002</v>
      </c>
      <c r="AF258" s="23"/>
      <c r="AG258" s="23"/>
    </row>
    <row r="259" spans="1:33" ht="15" x14ac:dyDescent="0.2">
      <c r="A259" s="108"/>
      <c r="B259" s="226"/>
      <c r="C259" s="126">
        <v>30835</v>
      </c>
      <c r="D259" s="41" t="s">
        <v>358</v>
      </c>
      <c r="E259" s="28"/>
      <c r="F259" s="28"/>
      <c r="G259" s="113">
        <v>0</v>
      </c>
      <c r="H259" s="110">
        <f t="shared" si="75"/>
        <v>0</v>
      </c>
      <c r="I259" s="110">
        <f t="shared" si="63"/>
        <v>0</v>
      </c>
      <c r="J259" s="110">
        <f t="shared" si="64"/>
        <v>0</v>
      </c>
      <c r="K259" s="110">
        <f t="shared" si="65"/>
        <v>0</v>
      </c>
      <c r="L259" s="110">
        <f t="shared" si="66"/>
        <v>0</v>
      </c>
      <c r="M259" s="110">
        <f t="shared" si="67"/>
        <v>0</v>
      </c>
      <c r="AF259" s="23"/>
      <c r="AG259" s="23"/>
    </row>
    <row r="260" spans="1:33" ht="15" x14ac:dyDescent="0.2">
      <c r="A260" s="108"/>
      <c r="B260" s="226"/>
      <c r="C260" s="126">
        <v>30836</v>
      </c>
      <c r="D260" s="41" t="s">
        <v>379</v>
      </c>
      <c r="E260" s="28"/>
      <c r="F260" s="28"/>
      <c r="G260" s="113">
        <v>0.6</v>
      </c>
      <c r="H260" s="110">
        <f t="shared" si="75"/>
        <v>25.2</v>
      </c>
      <c r="I260" s="110">
        <f t="shared" si="63"/>
        <v>24.821999999999999</v>
      </c>
      <c r="J260" s="110">
        <f t="shared" si="64"/>
        <v>24.065999999999999</v>
      </c>
      <c r="K260" s="110">
        <f t="shared" si="65"/>
        <v>23.939999999999998</v>
      </c>
      <c r="L260" s="110">
        <f t="shared" si="66"/>
        <v>23.738399999999999</v>
      </c>
      <c r="M260" s="110">
        <f t="shared" si="67"/>
        <v>23.536799999999999</v>
      </c>
      <c r="AF260" s="23"/>
      <c r="AG260" s="23"/>
    </row>
    <row r="261" spans="1:33" ht="30" x14ac:dyDescent="0.2">
      <c r="A261" s="108"/>
      <c r="B261" s="226"/>
      <c r="C261" s="31">
        <v>119</v>
      </c>
      <c r="D261" s="41" t="s">
        <v>447</v>
      </c>
      <c r="E261" s="28" t="s">
        <v>452</v>
      </c>
      <c r="F261" s="28" t="s">
        <v>26</v>
      </c>
      <c r="G261" s="113">
        <v>0.76</v>
      </c>
      <c r="H261" s="110">
        <f t="shared" si="75"/>
        <v>31.92</v>
      </c>
      <c r="I261" s="110">
        <f t="shared" si="63"/>
        <v>31.441200000000002</v>
      </c>
      <c r="J261" s="110">
        <f t="shared" si="64"/>
        <v>30.483600000000003</v>
      </c>
      <c r="K261" s="110">
        <f t="shared" si="65"/>
        <v>30.324000000000002</v>
      </c>
      <c r="L261" s="110">
        <f t="shared" si="66"/>
        <v>30.068640000000002</v>
      </c>
      <c r="M261" s="110">
        <f t="shared" si="67"/>
        <v>29.813280000000002</v>
      </c>
      <c r="AF261" s="23" t="e">
        <f>SUM(3000/#REF!)</f>
        <v>#REF!</v>
      </c>
      <c r="AG261" s="23" t="e">
        <f>SUM(10000/#REF!)</f>
        <v>#REF!</v>
      </c>
    </row>
    <row r="262" spans="1:33" ht="30" x14ac:dyDescent="0.2">
      <c r="A262" s="108"/>
      <c r="B262" s="226"/>
      <c r="C262" s="31">
        <v>129</v>
      </c>
      <c r="D262" s="41" t="s">
        <v>347</v>
      </c>
      <c r="E262" s="28" t="s">
        <v>454</v>
      </c>
      <c r="F262" s="28" t="s">
        <v>26</v>
      </c>
      <c r="G262" s="113"/>
      <c r="H262" s="110">
        <v>0</v>
      </c>
      <c r="I262" s="110">
        <f t="shared" si="63"/>
        <v>0</v>
      </c>
      <c r="J262" s="110">
        <f t="shared" si="64"/>
        <v>0</v>
      </c>
      <c r="K262" s="110">
        <f t="shared" si="65"/>
        <v>0</v>
      </c>
      <c r="L262" s="110">
        <f t="shared" si="66"/>
        <v>0</v>
      </c>
      <c r="M262" s="110">
        <f t="shared" si="67"/>
        <v>0</v>
      </c>
      <c r="AF262" s="23" t="e">
        <f>SUM(3000/#REF!)</f>
        <v>#REF!</v>
      </c>
      <c r="AG262" s="23" t="e">
        <f>SUM(10000/#REF!)</f>
        <v>#REF!</v>
      </c>
    </row>
    <row r="263" spans="1:33" ht="30" x14ac:dyDescent="0.2">
      <c r="A263" s="108"/>
      <c r="B263" s="226"/>
      <c r="C263" s="31">
        <v>11810</v>
      </c>
      <c r="D263" s="41" t="s">
        <v>348</v>
      </c>
      <c r="E263" s="28"/>
      <c r="F263" s="28"/>
      <c r="G263" s="113"/>
      <c r="H263" s="110">
        <v>0</v>
      </c>
      <c r="I263" s="110">
        <f t="shared" si="63"/>
        <v>0</v>
      </c>
      <c r="J263" s="110">
        <f t="shared" si="64"/>
        <v>0</v>
      </c>
      <c r="K263" s="110">
        <f t="shared" si="65"/>
        <v>0</v>
      </c>
      <c r="L263" s="110">
        <f t="shared" si="66"/>
        <v>0</v>
      </c>
      <c r="M263" s="110">
        <f t="shared" si="67"/>
        <v>0</v>
      </c>
      <c r="AF263" s="23"/>
      <c r="AG263" s="23"/>
    </row>
    <row r="264" spans="1:33" ht="30" x14ac:dyDescent="0.2">
      <c r="A264" s="108"/>
      <c r="B264" s="226"/>
      <c r="C264" s="31">
        <v>11811</v>
      </c>
      <c r="D264" s="41" t="s">
        <v>349</v>
      </c>
      <c r="E264" s="28"/>
      <c r="F264" s="28"/>
      <c r="G264" s="113"/>
      <c r="H264" s="110">
        <v>45.639000000000003</v>
      </c>
      <c r="I264" s="110">
        <f t="shared" si="63"/>
        <v>44.954415000000004</v>
      </c>
      <c r="J264" s="110">
        <f t="shared" si="64"/>
        <v>43.585245</v>
      </c>
      <c r="K264" s="110">
        <f t="shared" si="65"/>
        <v>43.357050000000001</v>
      </c>
      <c r="L264" s="110">
        <f t="shared" si="66"/>
        <v>42.991938000000005</v>
      </c>
      <c r="M264" s="110">
        <f t="shared" si="67"/>
        <v>42.626826000000001</v>
      </c>
      <c r="AF264" s="23"/>
      <c r="AG264" s="23"/>
    </row>
    <row r="265" spans="1:33" ht="33.75" x14ac:dyDescent="0.2">
      <c r="A265" s="108"/>
      <c r="B265" s="226"/>
      <c r="C265" s="31">
        <v>120</v>
      </c>
      <c r="D265" s="41" t="s">
        <v>353</v>
      </c>
      <c r="E265" s="28" t="s">
        <v>409</v>
      </c>
      <c r="F265" s="28" t="s">
        <v>17</v>
      </c>
      <c r="G265" s="113">
        <v>0.6</v>
      </c>
      <c r="H265" s="110">
        <f>SUM(G265*$L$2)</f>
        <v>25.2</v>
      </c>
      <c r="I265" s="110">
        <f t="shared" si="63"/>
        <v>24.821999999999999</v>
      </c>
      <c r="J265" s="110">
        <f t="shared" si="64"/>
        <v>24.065999999999999</v>
      </c>
      <c r="K265" s="110">
        <f t="shared" si="65"/>
        <v>23.939999999999998</v>
      </c>
      <c r="L265" s="110">
        <f t="shared" si="66"/>
        <v>23.738399999999999</v>
      </c>
      <c r="M265" s="110">
        <f t="shared" si="67"/>
        <v>23.536799999999999</v>
      </c>
      <c r="AF265" s="23" t="e">
        <f>SUM(3000/#REF!)</f>
        <v>#REF!</v>
      </c>
      <c r="AG265" s="23" t="e">
        <f>SUM(10000/#REF!)</f>
        <v>#REF!</v>
      </c>
    </row>
    <row r="266" spans="1:33" ht="30" x14ac:dyDescent="0.2">
      <c r="A266" s="108"/>
      <c r="B266" s="226"/>
      <c r="C266" s="127">
        <v>301088</v>
      </c>
      <c r="D266" s="41" t="s">
        <v>331</v>
      </c>
      <c r="E266" s="28"/>
      <c r="F266" s="28"/>
      <c r="G266" s="113"/>
      <c r="H266" s="110">
        <v>0</v>
      </c>
      <c r="I266" s="110">
        <f t="shared" si="63"/>
        <v>0</v>
      </c>
      <c r="J266" s="110">
        <f t="shared" si="64"/>
        <v>0</v>
      </c>
      <c r="K266" s="110">
        <f t="shared" si="65"/>
        <v>0</v>
      </c>
      <c r="L266" s="110">
        <f t="shared" si="66"/>
        <v>0</v>
      </c>
      <c r="M266" s="110">
        <f t="shared" si="67"/>
        <v>0</v>
      </c>
      <c r="AF266" s="23"/>
      <c r="AG266" s="23"/>
    </row>
    <row r="267" spans="1:33" ht="30" x14ac:dyDescent="0.2">
      <c r="A267" s="108"/>
      <c r="B267" s="226"/>
      <c r="C267" s="127">
        <v>301089</v>
      </c>
      <c r="D267" s="41" t="s">
        <v>332</v>
      </c>
      <c r="E267" s="28"/>
      <c r="F267" s="28"/>
      <c r="G267" s="113"/>
      <c r="H267" s="110">
        <v>0</v>
      </c>
      <c r="I267" s="110">
        <f t="shared" si="63"/>
        <v>0</v>
      </c>
      <c r="J267" s="110">
        <f t="shared" si="64"/>
        <v>0</v>
      </c>
      <c r="K267" s="110">
        <f t="shared" si="65"/>
        <v>0</v>
      </c>
      <c r="L267" s="110">
        <f t="shared" si="66"/>
        <v>0</v>
      </c>
      <c r="M267" s="110">
        <f t="shared" si="67"/>
        <v>0</v>
      </c>
      <c r="AF267" s="23"/>
      <c r="AG267" s="23"/>
    </row>
    <row r="268" spans="1:33" ht="30" x14ac:dyDescent="0.2">
      <c r="A268" s="108"/>
      <c r="B268" s="226"/>
      <c r="C268" s="59">
        <v>3010810</v>
      </c>
      <c r="D268" s="41" t="s">
        <v>333</v>
      </c>
      <c r="E268" s="28"/>
      <c r="F268" s="28"/>
      <c r="G268" s="113"/>
      <c r="H268" s="110">
        <v>0</v>
      </c>
      <c r="I268" s="110">
        <f t="shared" si="63"/>
        <v>0</v>
      </c>
      <c r="J268" s="110">
        <f t="shared" si="64"/>
        <v>0</v>
      </c>
      <c r="K268" s="110">
        <f t="shared" si="65"/>
        <v>0</v>
      </c>
      <c r="L268" s="110">
        <f t="shared" si="66"/>
        <v>0</v>
      </c>
      <c r="M268" s="110">
        <f t="shared" si="67"/>
        <v>0</v>
      </c>
      <c r="AF268" s="23"/>
      <c r="AG268" s="23"/>
    </row>
    <row r="269" spans="1:33" ht="45" x14ac:dyDescent="0.2">
      <c r="A269" s="108"/>
      <c r="B269" s="226"/>
      <c r="C269" s="31">
        <v>131</v>
      </c>
      <c r="D269" s="41" t="s">
        <v>357</v>
      </c>
      <c r="E269" s="28" t="s">
        <v>404</v>
      </c>
      <c r="F269" s="28" t="s">
        <v>26</v>
      </c>
      <c r="G269" s="113">
        <v>0.6</v>
      </c>
      <c r="H269" s="110">
        <f>SUM(G269*$L$2)</f>
        <v>25.2</v>
      </c>
      <c r="I269" s="110">
        <f t="shared" si="63"/>
        <v>24.821999999999999</v>
      </c>
      <c r="J269" s="110">
        <f t="shared" si="64"/>
        <v>24.065999999999999</v>
      </c>
      <c r="K269" s="110">
        <f t="shared" si="65"/>
        <v>23.939999999999998</v>
      </c>
      <c r="L269" s="110">
        <f t="shared" si="66"/>
        <v>23.738399999999999</v>
      </c>
      <c r="M269" s="110">
        <f t="shared" si="67"/>
        <v>23.536799999999999</v>
      </c>
      <c r="AF269" s="23" t="e">
        <f>SUM(3000/#REF!)</f>
        <v>#REF!</v>
      </c>
      <c r="AG269" s="23"/>
    </row>
    <row r="270" spans="1:33" ht="30" x14ac:dyDescent="0.2">
      <c r="A270" s="108"/>
      <c r="B270" s="226"/>
      <c r="C270" s="127">
        <v>301098</v>
      </c>
      <c r="D270" s="41" t="s">
        <v>334</v>
      </c>
      <c r="E270" s="28"/>
      <c r="F270" s="28"/>
      <c r="G270" s="113"/>
      <c r="H270" s="110">
        <v>0</v>
      </c>
      <c r="I270" s="110">
        <f t="shared" si="63"/>
        <v>0</v>
      </c>
      <c r="J270" s="110">
        <f t="shared" si="64"/>
        <v>0</v>
      </c>
      <c r="K270" s="110">
        <f t="shared" si="65"/>
        <v>0</v>
      </c>
      <c r="L270" s="110">
        <f t="shared" si="66"/>
        <v>0</v>
      </c>
      <c r="M270" s="110">
        <f t="shared" si="67"/>
        <v>0</v>
      </c>
      <c r="AF270" s="23"/>
      <c r="AG270" s="23"/>
    </row>
    <row r="271" spans="1:33" ht="30" x14ac:dyDescent="0.2">
      <c r="A271" s="108"/>
      <c r="B271" s="226"/>
      <c r="C271" s="127">
        <v>301099</v>
      </c>
      <c r="D271" s="41" t="s">
        <v>335</v>
      </c>
      <c r="E271" s="28"/>
      <c r="F271" s="28"/>
      <c r="G271" s="113"/>
      <c r="H271" s="110">
        <v>0</v>
      </c>
      <c r="I271" s="110">
        <f t="shared" si="63"/>
        <v>0</v>
      </c>
      <c r="J271" s="110">
        <f t="shared" si="64"/>
        <v>0</v>
      </c>
      <c r="K271" s="110">
        <f t="shared" si="65"/>
        <v>0</v>
      </c>
      <c r="L271" s="110">
        <f t="shared" si="66"/>
        <v>0</v>
      </c>
      <c r="M271" s="110">
        <f t="shared" si="67"/>
        <v>0</v>
      </c>
      <c r="AF271" s="23"/>
      <c r="AG271" s="23"/>
    </row>
    <row r="272" spans="1:33" ht="30" x14ac:dyDescent="0.2">
      <c r="A272" s="108"/>
      <c r="B272" s="226"/>
      <c r="C272" s="59">
        <v>3010910</v>
      </c>
      <c r="D272" s="41" t="s">
        <v>336</v>
      </c>
      <c r="E272" s="28"/>
      <c r="F272" s="28"/>
      <c r="G272" s="113"/>
      <c r="H272" s="110">
        <v>0</v>
      </c>
      <c r="I272" s="110">
        <f t="shared" si="63"/>
        <v>0</v>
      </c>
      <c r="J272" s="110">
        <f t="shared" si="64"/>
        <v>0</v>
      </c>
      <c r="K272" s="110">
        <f t="shared" si="65"/>
        <v>0</v>
      </c>
      <c r="L272" s="110">
        <f t="shared" si="66"/>
        <v>0</v>
      </c>
      <c r="M272" s="110">
        <f t="shared" si="67"/>
        <v>0</v>
      </c>
      <c r="AF272" s="23"/>
      <c r="AG272" s="23"/>
    </row>
    <row r="273" spans="1:33" ht="30" x14ac:dyDescent="0.2">
      <c r="A273" s="108"/>
      <c r="B273" s="226"/>
      <c r="C273" s="31">
        <v>205</v>
      </c>
      <c r="D273" s="41" t="s">
        <v>352</v>
      </c>
      <c r="E273" s="28"/>
      <c r="F273" s="28"/>
      <c r="G273" s="113">
        <v>0.54</v>
      </c>
      <c r="H273" s="110">
        <f t="shared" ref="H273:H291" si="76">SUM(G273*$L$2)</f>
        <v>22.68</v>
      </c>
      <c r="I273" s="110">
        <f t="shared" si="63"/>
        <v>22.3398</v>
      </c>
      <c r="J273" s="110">
        <f t="shared" si="64"/>
        <v>21.659399999999998</v>
      </c>
      <c r="K273" s="110">
        <f t="shared" si="65"/>
        <v>21.545999999999999</v>
      </c>
      <c r="L273" s="110">
        <f t="shared" si="66"/>
        <v>21.364560000000001</v>
      </c>
      <c r="M273" s="110">
        <f t="shared" si="67"/>
        <v>21.183119999999999</v>
      </c>
      <c r="AF273" s="23" t="e">
        <f>SUM(3000/#REF!)</f>
        <v>#REF!</v>
      </c>
      <c r="AG273" s="23" t="e">
        <f>SUM(10000/#REF!)</f>
        <v>#REF!</v>
      </c>
    </row>
    <row r="274" spans="1:33" ht="30" x14ac:dyDescent="0.2">
      <c r="A274" s="108"/>
      <c r="B274" s="226"/>
      <c r="C274" s="31">
        <v>2051</v>
      </c>
      <c r="D274" s="41" t="s">
        <v>356</v>
      </c>
      <c r="E274" s="28"/>
      <c r="F274" s="28"/>
      <c r="G274" s="113">
        <v>0.54</v>
      </c>
      <c r="H274" s="110">
        <f t="shared" si="76"/>
        <v>22.68</v>
      </c>
      <c r="I274" s="110">
        <f t="shared" si="63"/>
        <v>22.3398</v>
      </c>
      <c r="J274" s="110">
        <f t="shared" si="64"/>
        <v>21.659399999999998</v>
      </c>
      <c r="K274" s="110">
        <f t="shared" si="65"/>
        <v>21.545999999999999</v>
      </c>
      <c r="L274" s="110">
        <f t="shared" si="66"/>
        <v>21.364560000000001</v>
      </c>
      <c r="M274" s="110">
        <f t="shared" si="67"/>
        <v>21.183119999999999</v>
      </c>
      <c r="AF274" s="23" t="e">
        <f>SUM(3000/#REF!)</f>
        <v>#REF!</v>
      </c>
      <c r="AG274" s="23"/>
    </row>
    <row r="275" spans="1:33" ht="30" x14ac:dyDescent="0.2">
      <c r="A275" s="108"/>
      <c r="B275" s="226"/>
      <c r="C275" s="31">
        <v>2052</v>
      </c>
      <c r="D275" s="41" t="s">
        <v>355</v>
      </c>
      <c r="E275" s="28"/>
      <c r="F275" s="28"/>
      <c r="G275" s="113">
        <v>0</v>
      </c>
      <c r="H275" s="110">
        <f t="shared" si="76"/>
        <v>0</v>
      </c>
      <c r="I275" s="110">
        <f t="shared" si="63"/>
        <v>0</v>
      </c>
      <c r="J275" s="110">
        <f t="shared" si="64"/>
        <v>0</v>
      </c>
      <c r="K275" s="110">
        <f t="shared" si="65"/>
        <v>0</v>
      </c>
      <c r="L275" s="110">
        <f t="shared" si="66"/>
        <v>0</v>
      </c>
      <c r="M275" s="110">
        <f t="shared" si="67"/>
        <v>0</v>
      </c>
      <c r="AF275" s="23" t="e">
        <f>SUM(3000/#REF!)</f>
        <v>#REF!</v>
      </c>
      <c r="AG275" s="23"/>
    </row>
    <row r="276" spans="1:33" ht="30" x14ac:dyDescent="0.2">
      <c r="A276" s="108"/>
      <c r="B276" s="226"/>
      <c r="C276" s="31">
        <v>30206</v>
      </c>
      <c r="D276" s="41" t="s">
        <v>514</v>
      </c>
      <c r="E276" s="190"/>
      <c r="F276" s="190"/>
      <c r="G276" s="113">
        <v>0.57999999999999996</v>
      </c>
      <c r="H276" s="110">
        <f t="shared" ref="H276" si="77">SUM(G276*$L$2)</f>
        <v>24.36</v>
      </c>
      <c r="I276" s="110">
        <f t="shared" ref="I276" si="78">SUM(H276-H276*0.015)</f>
        <v>23.994599999999998</v>
      </c>
      <c r="J276" s="110">
        <f t="shared" ref="J276" si="79">SUM(H276-H276*0.045)</f>
        <v>23.2638</v>
      </c>
      <c r="K276" s="110">
        <f t="shared" ref="K276" si="80">SUM(H276-H276*0.05)</f>
        <v>23.141999999999999</v>
      </c>
      <c r="L276" s="110">
        <f t="shared" ref="L276" si="81">SUM(H276-H276*0.058)</f>
        <v>22.947119999999998</v>
      </c>
      <c r="M276" s="110">
        <f t="shared" ref="M276" si="82">SUM(H276-H276*0.066)</f>
        <v>22.75224</v>
      </c>
      <c r="AF276" s="23"/>
      <c r="AG276" s="23"/>
    </row>
    <row r="277" spans="1:33" ht="30" x14ac:dyDescent="0.2">
      <c r="A277" s="108"/>
      <c r="B277" s="226"/>
      <c r="C277" s="31">
        <v>30128</v>
      </c>
      <c r="D277" s="41" t="s">
        <v>356</v>
      </c>
      <c r="E277" s="180"/>
      <c r="F277" s="180"/>
      <c r="G277" s="113">
        <v>0.54</v>
      </c>
      <c r="H277" s="110">
        <f t="shared" ref="H277:H278" si="83">SUM(G277*$L$2)</f>
        <v>22.68</v>
      </c>
      <c r="I277" s="110">
        <f t="shared" ref="I277:I278" si="84">SUM(H277-H277*0.015)</f>
        <v>22.3398</v>
      </c>
      <c r="J277" s="110">
        <f t="shared" ref="J277:J278" si="85">SUM(H277-H277*0.045)</f>
        <v>21.659399999999998</v>
      </c>
      <c r="K277" s="110">
        <f t="shared" ref="K277:K278" si="86">SUM(H277-H277*0.05)</f>
        <v>21.545999999999999</v>
      </c>
      <c r="L277" s="110">
        <f t="shared" ref="L277:L278" si="87">SUM(H277-H277*0.058)</f>
        <v>21.364560000000001</v>
      </c>
      <c r="M277" s="110">
        <f t="shared" ref="M277:M278" si="88">SUM(H277-H277*0.066)</f>
        <v>21.183119999999999</v>
      </c>
      <c r="AF277" s="23"/>
      <c r="AG277" s="23"/>
    </row>
    <row r="278" spans="1:33" ht="30" x14ac:dyDescent="0.2">
      <c r="A278" s="108"/>
      <c r="B278" s="226"/>
      <c r="C278" s="31">
        <v>301281</v>
      </c>
      <c r="D278" s="41" t="s">
        <v>356</v>
      </c>
      <c r="E278" s="196"/>
      <c r="F278" s="196"/>
      <c r="G278" s="113">
        <v>0.56999999999999995</v>
      </c>
      <c r="H278" s="110">
        <f t="shared" si="83"/>
        <v>23.939999999999998</v>
      </c>
      <c r="I278" s="110">
        <f t="shared" si="84"/>
        <v>23.580899999999996</v>
      </c>
      <c r="J278" s="110">
        <f t="shared" si="85"/>
        <v>22.862699999999997</v>
      </c>
      <c r="K278" s="110">
        <f t="shared" si="86"/>
        <v>22.742999999999999</v>
      </c>
      <c r="L278" s="110">
        <f t="shared" si="87"/>
        <v>22.551479999999998</v>
      </c>
      <c r="M278" s="110">
        <f t="shared" si="88"/>
        <v>22.359959999999997</v>
      </c>
      <c r="AF278" s="23"/>
      <c r="AG278" s="23"/>
    </row>
    <row r="279" spans="1:33" ht="30" x14ac:dyDescent="0.2">
      <c r="A279" s="108"/>
      <c r="B279" s="226"/>
      <c r="C279" s="31">
        <v>124</v>
      </c>
      <c r="D279" s="41" t="s">
        <v>352</v>
      </c>
      <c r="E279" s="28"/>
      <c r="F279" s="28"/>
      <c r="G279" s="113">
        <v>0</v>
      </c>
      <c r="H279" s="110">
        <f t="shared" si="76"/>
        <v>0</v>
      </c>
      <c r="I279" s="110">
        <f t="shared" si="63"/>
        <v>0</v>
      </c>
      <c r="J279" s="110">
        <f t="shared" si="64"/>
        <v>0</v>
      </c>
      <c r="K279" s="110">
        <f t="shared" si="65"/>
        <v>0</v>
      </c>
      <c r="L279" s="110">
        <f t="shared" si="66"/>
        <v>0</v>
      </c>
      <c r="M279" s="110">
        <f t="shared" si="67"/>
        <v>0</v>
      </c>
      <c r="AF279" s="23" t="e">
        <f>SUM(3000/#REF!)</f>
        <v>#REF!</v>
      </c>
      <c r="AG279" s="23"/>
    </row>
    <row r="280" spans="1:33" ht="30" x14ac:dyDescent="0.2">
      <c r="A280" s="108"/>
      <c r="B280" s="226"/>
      <c r="C280" s="31">
        <v>30124</v>
      </c>
      <c r="D280" s="41" t="s">
        <v>354</v>
      </c>
      <c r="E280" s="156"/>
      <c r="F280" s="156"/>
      <c r="G280" s="113">
        <v>0.55000000000000004</v>
      </c>
      <c r="H280" s="110">
        <f t="shared" si="76"/>
        <v>23.1</v>
      </c>
      <c r="I280" s="110">
        <f t="shared" si="63"/>
        <v>22.753500000000003</v>
      </c>
      <c r="J280" s="110">
        <f t="shared" si="64"/>
        <v>22.060500000000001</v>
      </c>
      <c r="K280" s="110">
        <f t="shared" si="65"/>
        <v>21.945</v>
      </c>
      <c r="L280" s="110">
        <f t="shared" si="66"/>
        <v>21.760200000000001</v>
      </c>
      <c r="M280" s="110">
        <f t="shared" si="67"/>
        <v>21.575400000000002</v>
      </c>
      <c r="AF280" s="23"/>
      <c r="AG280" s="23"/>
    </row>
    <row r="281" spans="1:33" ht="22.5" x14ac:dyDescent="0.2">
      <c r="A281" s="108"/>
      <c r="B281" s="226"/>
      <c r="C281" s="31">
        <v>121</v>
      </c>
      <c r="D281" s="41" t="s">
        <v>350</v>
      </c>
      <c r="E281" s="28" t="s">
        <v>455</v>
      </c>
      <c r="F281" s="28" t="s">
        <v>17</v>
      </c>
      <c r="G281" s="113">
        <v>0</v>
      </c>
      <c r="H281" s="110">
        <f t="shared" si="76"/>
        <v>0</v>
      </c>
      <c r="I281" s="110">
        <f t="shared" si="63"/>
        <v>0</v>
      </c>
      <c r="J281" s="110">
        <f t="shared" si="64"/>
        <v>0</v>
      </c>
      <c r="K281" s="110">
        <f t="shared" si="65"/>
        <v>0</v>
      </c>
      <c r="L281" s="110">
        <f t="shared" si="66"/>
        <v>0</v>
      </c>
      <c r="M281" s="110">
        <f t="shared" si="67"/>
        <v>0</v>
      </c>
      <c r="AF281" s="23" t="e">
        <f>SUM(3000/#REF!)</f>
        <v>#REF!</v>
      </c>
      <c r="AG281" s="23" t="e">
        <f>SUM(10000/#REF!)</f>
        <v>#REF!</v>
      </c>
    </row>
    <row r="282" spans="1:33" ht="30" x14ac:dyDescent="0.2">
      <c r="A282" s="108"/>
      <c r="B282" s="226"/>
      <c r="C282" s="31">
        <v>130</v>
      </c>
      <c r="D282" s="41" t="s">
        <v>351</v>
      </c>
      <c r="E282" s="28" t="s">
        <v>431</v>
      </c>
      <c r="F282" s="28" t="s">
        <v>1</v>
      </c>
      <c r="G282" s="113">
        <v>1</v>
      </c>
      <c r="H282" s="110">
        <f t="shared" si="76"/>
        <v>42</v>
      </c>
      <c r="I282" s="110">
        <f t="shared" si="63"/>
        <v>41.37</v>
      </c>
      <c r="J282" s="110">
        <f t="shared" si="64"/>
        <v>40.11</v>
      </c>
      <c r="K282" s="110">
        <f t="shared" si="65"/>
        <v>39.9</v>
      </c>
      <c r="L282" s="110">
        <f t="shared" si="66"/>
        <v>39.564</v>
      </c>
      <c r="M282" s="110">
        <f t="shared" si="67"/>
        <v>39.228000000000002</v>
      </c>
      <c r="AF282" s="23" t="e">
        <f>SUM(3000/#REF!)</f>
        <v>#REF!</v>
      </c>
      <c r="AG282" s="23" t="e">
        <f>SUM(10000/#REF!)</f>
        <v>#REF!</v>
      </c>
    </row>
    <row r="283" spans="1:33" ht="30" x14ac:dyDescent="0.2">
      <c r="A283" s="108"/>
      <c r="B283" s="226"/>
      <c r="C283" s="31">
        <v>308391</v>
      </c>
      <c r="D283" s="41" t="s">
        <v>522</v>
      </c>
      <c r="E283" s="195"/>
      <c r="F283" s="195"/>
      <c r="G283" s="113">
        <v>0.53</v>
      </c>
      <c r="H283" s="110">
        <f t="shared" si="76"/>
        <v>22.26</v>
      </c>
      <c r="I283" s="110">
        <f t="shared" si="63"/>
        <v>21.926100000000002</v>
      </c>
      <c r="J283" s="110">
        <f t="shared" si="64"/>
        <v>21.258300000000002</v>
      </c>
      <c r="K283" s="110">
        <f t="shared" si="65"/>
        <v>21.147000000000002</v>
      </c>
      <c r="L283" s="110">
        <f t="shared" si="66"/>
        <v>20.968920000000001</v>
      </c>
      <c r="M283" s="110">
        <f t="shared" si="67"/>
        <v>20.790840000000003</v>
      </c>
      <c r="AF283" s="23"/>
      <c r="AG283" s="23"/>
    </row>
    <row r="284" spans="1:33" ht="33.75" x14ac:dyDescent="0.2">
      <c r="A284" s="108"/>
      <c r="B284" s="226"/>
      <c r="C284" s="31">
        <v>122</v>
      </c>
      <c r="D284" s="41" t="s">
        <v>384</v>
      </c>
      <c r="E284" s="28" t="s">
        <v>456</v>
      </c>
      <c r="F284" s="28" t="s">
        <v>17</v>
      </c>
      <c r="G284" s="113">
        <v>0</v>
      </c>
      <c r="H284" s="110">
        <f t="shared" si="76"/>
        <v>0</v>
      </c>
      <c r="I284" s="110">
        <f t="shared" si="63"/>
        <v>0</v>
      </c>
      <c r="J284" s="110">
        <f t="shared" si="64"/>
        <v>0</v>
      </c>
      <c r="K284" s="110">
        <f t="shared" si="65"/>
        <v>0</v>
      </c>
      <c r="L284" s="110">
        <f t="shared" si="66"/>
        <v>0</v>
      </c>
      <c r="M284" s="110">
        <f t="shared" si="67"/>
        <v>0</v>
      </c>
      <c r="AF284" s="23" t="e">
        <f>SUM(3000/#REF!)</f>
        <v>#REF!</v>
      </c>
      <c r="AG284" s="23" t="e">
        <f>SUM(10000/#REF!)</f>
        <v>#REF!</v>
      </c>
    </row>
    <row r="285" spans="1:33" ht="30" x14ac:dyDescent="0.2">
      <c r="A285" s="108"/>
      <c r="B285" s="226"/>
      <c r="C285" s="31">
        <v>30122</v>
      </c>
      <c r="D285" s="41" t="s">
        <v>383</v>
      </c>
      <c r="E285" s="180"/>
      <c r="F285" s="180"/>
      <c r="G285" s="113">
        <v>0.74</v>
      </c>
      <c r="H285" s="110">
        <f t="shared" si="76"/>
        <v>31.08</v>
      </c>
      <c r="I285" s="110">
        <f t="shared" si="63"/>
        <v>30.613799999999998</v>
      </c>
      <c r="J285" s="110">
        <f t="shared" si="64"/>
        <v>29.6814</v>
      </c>
      <c r="K285" s="110">
        <f t="shared" si="65"/>
        <v>29.526</v>
      </c>
      <c r="L285" s="110">
        <f t="shared" si="66"/>
        <v>29.277359999999998</v>
      </c>
      <c r="M285" s="110">
        <f t="shared" si="67"/>
        <v>29.02872</v>
      </c>
      <c r="AF285" s="23"/>
      <c r="AG285" s="23"/>
    </row>
    <row r="286" spans="1:33" ht="30" x14ac:dyDescent="0.2">
      <c r="A286" s="108"/>
      <c r="B286" s="226"/>
      <c r="C286" s="31">
        <v>30102</v>
      </c>
      <c r="D286" s="41" t="s">
        <v>383</v>
      </c>
      <c r="E286" s="28" t="s">
        <v>448</v>
      </c>
      <c r="F286" s="28"/>
      <c r="G286" s="113">
        <v>0.79</v>
      </c>
      <c r="H286" s="110">
        <f t="shared" si="76"/>
        <v>33.18</v>
      </c>
      <c r="I286" s="110">
        <f t="shared" si="63"/>
        <v>32.682299999999998</v>
      </c>
      <c r="J286" s="110">
        <f t="shared" si="64"/>
        <v>31.686900000000001</v>
      </c>
      <c r="K286" s="110">
        <f t="shared" si="65"/>
        <v>31.521000000000001</v>
      </c>
      <c r="L286" s="110">
        <f t="shared" si="66"/>
        <v>31.255559999999999</v>
      </c>
      <c r="M286" s="110">
        <f t="shared" si="67"/>
        <v>30.990120000000001</v>
      </c>
      <c r="AF286" s="23"/>
      <c r="AG286" s="23"/>
    </row>
    <row r="287" spans="1:33" ht="30" x14ac:dyDescent="0.2">
      <c r="A287" s="108"/>
      <c r="B287" s="226"/>
      <c r="C287" s="60">
        <v>301021</v>
      </c>
      <c r="D287" s="41" t="s">
        <v>385</v>
      </c>
      <c r="E287" s="28"/>
      <c r="F287" s="28"/>
      <c r="G287" s="113">
        <v>0.79</v>
      </c>
      <c r="H287" s="110">
        <f t="shared" si="76"/>
        <v>33.18</v>
      </c>
      <c r="I287" s="110">
        <f t="shared" si="63"/>
        <v>32.682299999999998</v>
      </c>
      <c r="J287" s="110">
        <f t="shared" si="64"/>
        <v>31.686900000000001</v>
      </c>
      <c r="K287" s="110">
        <f t="shared" si="65"/>
        <v>31.521000000000001</v>
      </c>
      <c r="L287" s="110">
        <f t="shared" si="66"/>
        <v>31.255559999999999</v>
      </c>
      <c r="M287" s="110">
        <f t="shared" si="67"/>
        <v>30.990120000000001</v>
      </c>
      <c r="AF287" s="23"/>
      <c r="AG287" s="23"/>
    </row>
    <row r="288" spans="1:33" ht="30" x14ac:dyDescent="0.2">
      <c r="A288" s="108"/>
      <c r="B288" s="226"/>
      <c r="C288" s="60">
        <v>301022</v>
      </c>
      <c r="D288" s="41" t="s">
        <v>386</v>
      </c>
      <c r="E288" s="149"/>
      <c r="F288" s="149"/>
      <c r="G288" s="113">
        <v>0.79</v>
      </c>
      <c r="H288" s="110">
        <f t="shared" si="76"/>
        <v>33.18</v>
      </c>
      <c r="I288" s="110">
        <f t="shared" si="63"/>
        <v>32.682299999999998</v>
      </c>
      <c r="J288" s="110">
        <f t="shared" si="64"/>
        <v>31.686900000000001</v>
      </c>
      <c r="K288" s="110">
        <f t="shared" si="65"/>
        <v>31.521000000000001</v>
      </c>
      <c r="L288" s="110">
        <f t="shared" si="66"/>
        <v>31.255559999999999</v>
      </c>
      <c r="M288" s="110">
        <f t="shared" si="67"/>
        <v>30.990120000000001</v>
      </c>
      <c r="AF288" s="23"/>
      <c r="AG288" s="23"/>
    </row>
    <row r="289" spans="1:33" ht="30" x14ac:dyDescent="0.2">
      <c r="A289" s="108"/>
      <c r="B289" s="226"/>
      <c r="C289" s="60">
        <v>30125</v>
      </c>
      <c r="D289" s="41" t="s">
        <v>383</v>
      </c>
      <c r="E289" s="156"/>
      <c r="F289" s="156"/>
      <c r="G289" s="113">
        <v>0.6</v>
      </c>
      <c r="H289" s="110">
        <f t="shared" si="76"/>
        <v>25.2</v>
      </c>
      <c r="I289" s="110">
        <f t="shared" si="63"/>
        <v>24.821999999999999</v>
      </c>
      <c r="J289" s="110">
        <f t="shared" si="64"/>
        <v>24.065999999999999</v>
      </c>
      <c r="K289" s="110">
        <f t="shared" si="65"/>
        <v>23.939999999999998</v>
      </c>
      <c r="L289" s="110">
        <f t="shared" si="66"/>
        <v>23.738399999999999</v>
      </c>
      <c r="M289" s="110">
        <f t="shared" si="67"/>
        <v>23.536799999999999</v>
      </c>
      <c r="AF289" s="23"/>
      <c r="AG289" s="23"/>
    </row>
    <row r="290" spans="1:33" ht="30" x14ac:dyDescent="0.2">
      <c r="A290" s="108"/>
      <c r="B290" s="226"/>
      <c r="C290" s="31">
        <v>123</v>
      </c>
      <c r="D290" s="41" t="s">
        <v>410</v>
      </c>
      <c r="E290" s="28" t="s">
        <v>435</v>
      </c>
      <c r="F290" s="28" t="s">
        <v>1</v>
      </c>
      <c r="G290" s="113">
        <v>0</v>
      </c>
      <c r="H290" s="110">
        <f t="shared" si="76"/>
        <v>0</v>
      </c>
      <c r="I290" s="110">
        <f t="shared" si="63"/>
        <v>0</v>
      </c>
      <c r="J290" s="110">
        <f t="shared" si="64"/>
        <v>0</v>
      </c>
      <c r="K290" s="110">
        <f t="shared" si="65"/>
        <v>0</v>
      </c>
      <c r="L290" s="110">
        <f t="shared" si="66"/>
        <v>0</v>
      </c>
      <c r="M290" s="110">
        <f t="shared" si="67"/>
        <v>0</v>
      </c>
      <c r="AF290" s="23" t="e">
        <f>SUM(3000/#REF!)</f>
        <v>#REF!</v>
      </c>
      <c r="AG290" s="23" t="e">
        <f>SUM(10000/#REF!)</f>
        <v>#REF!</v>
      </c>
    </row>
    <row r="291" spans="1:33" ht="33.75" x14ac:dyDescent="0.2">
      <c r="A291" s="108"/>
      <c r="B291" s="226"/>
      <c r="C291" s="31">
        <v>128</v>
      </c>
      <c r="D291" s="41" t="s">
        <v>405</v>
      </c>
      <c r="E291" s="28" t="s">
        <v>436</v>
      </c>
      <c r="F291" s="28" t="s">
        <v>1</v>
      </c>
      <c r="G291" s="113">
        <v>0</v>
      </c>
      <c r="H291" s="110">
        <f t="shared" si="76"/>
        <v>0</v>
      </c>
      <c r="I291" s="110">
        <f t="shared" si="63"/>
        <v>0</v>
      </c>
      <c r="J291" s="110">
        <f t="shared" si="64"/>
        <v>0</v>
      </c>
      <c r="K291" s="110">
        <f t="shared" si="65"/>
        <v>0</v>
      </c>
      <c r="L291" s="110">
        <f t="shared" si="66"/>
        <v>0</v>
      </c>
      <c r="M291" s="110">
        <f t="shared" si="67"/>
        <v>0</v>
      </c>
      <c r="AF291" s="23" t="e">
        <f>SUM(3000/#REF!)</f>
        <v>#REF!</v>
      </c>
      <c r="AG291" s="23"/>
    </row>
    <row r="292" spans="1:33" ht="15" x14ac:dyDescent="0.2">
      <c r="A292" s="108"/>
      <c r="B292" s="226"/>
      <c r="C292" s="31">
        <v>1281</v>
      </c>
      <c r="D292" s="41" t="s">
        <v>342</v>
      </c>
      <c r="E292" s="28"/>
      <c r="F292" s="28"/>
      <c r="G292" s="113"/>
      <c r="H292" s="110">
        <v>0</v>
      </c>
      <c r="I292" s="110">
        <f t="shared" si="63"/>
        <v>0</v>
      </c>
      <c r="J292" s="110">
        <f t="shared" si="64"/>
        <v>0</v>
      </c>
      <c r="K292" s="110">
        <f t="shared" si="65"/>
        <v>0</v>
      </c>
      <c r="L292" s="110">
        <f t="shared" si="66"/>
        <v>0</v>
      </c>
      <c r="M292" s="110">
        <f t="shared" si="67"/>
        <v>0</v>
      </c>
      <c r="AF292" s="23"/>
      <c r="AG292" s="23"/>
    </row>
    <row r="293" spans="1:33" ht="15" x14ac:dyDescent="0.2">
      <c r="A293" s="108"/>
      <c r="B293" s="226"/>
      <c r="C293" s="31">
        <v>12838</v>
      </c>
      <c r="D293" s="41" t="s">
        <v>343</v>
      </c>
      <c r="E293" s="28"/>
      <c r="F293" s="28"/>
      <c r="G293" s="113"/>
      <c r="H293" s="110">
        <v>0</v>
      </c>
      <c r="I293" s="110">
        <f t="shared" si="63"/>
        <v>0</v>
      </c>
      <c r="J293" s="110">
        <f t="shared" si="64"/>
        <v>0</v>
      </c>
      <c r="K293" s="110">
        <f t="shared" si="65"/>
        <v>0</v>
      </c>
      <c r="L293" s="110">
        <f t="shared" si="66"/>
        <v>0</v>
      </c>
      <c r="M293" s="110">
        <f t="shared" si="67"/>
        <v>0</v>
      </c>
      <c r="AF293" s="23"/>
      <c r="AG293" s="23"/>
    </row>
    <row r="294" spans="1:33" ht="15" x14ac:dyDescent="0.2">
      <c r="A294" s="108"/>
      <c r="B294" s="226"/>
      <c r="C294" s="60">
        <v>128310</v>
      </c>
      <c r="D294" s="41" t="s">
        <v>344</v>
      </c>
      <c r="E294" s="28"/>
      <c r="F294" s="28"/>
      <c r="G294" s="113"/>
      <c r="H294" s="110">
        <v>0</v>
      </c>
      <c r="I294" s="110">
        <f t="shared" si="63"/>
        <v>0</v>
      </c>
      <c r="J294" s="110">
        <f t="shared" si="64"/>
        <v>0</v>
      </c>
      <c r="K294" s="110">
        <f t="shared" si="65"/>
        <v>0</v>
      </c>
      <c r="L294" s="110">
        <f t="shared" si="66"/>
        <v>0</v>
      </c>
      <c r="M294" s="110">
        <f t="shared" si="67"/>
        <v>0</v>
      </c>
      <c r="AF294" s="23"/>
      <c r="AG294" s="23"/>
    </row>
    <row r="295" spans="1:33" ht="30" x14ac:dyDescent="0.2">
      <c r="A295" s="108"/>
      <c r="B295" s="226"/>
      <c r="C295" s="31">
        <v>126</v>
      </c>
      <c r="D295" s="41" t="s">
        <v>319</v>
      </c>
      <c r="E295" s="28" t="s">
        <v>453</v>
      </c>
      <c r="F295" s="28" t="s">
        <v>17</v>
      </c>
      <c r="G295" s="113">
        <v>0</v>
      </c>
      <c r="H295" s="110">
        <f>SUM(G295*$L$2)</f>
        <v>0</v>
      </c>
      <c r="I295" s="110">
        <f t="shared" si="63"/>
        <v>0</v>
      </c>
      <c r="J295" s="110">
        <f t="shared" si="64"/>
        <v>0</v>
      </c>
      <c r="K295" s="110">
        <f t="shared" si="65"/>
        <v>0</v>
      </c>
      <c r="L295" s="110">
        <f t="shared" si="66"/>
        <v>0</v>
      </c>
      <c r="M295" s="110">
        <f t="shared" si="67"/>
        <v>0</v>
      </c>
      <c r="AF295" s="23" t="e">
        <f>SUM(3000/#REF!)</f>
        <v>#REF!</v>
      </c>
      <c r="AG295" s="23" t="e">
        <f>SUM(10000/#REF!)</f>
        <v>#REF!</v>
      </c>
    </row>
    <row r="296" spans="1:33" ht="30" x14ac:dyDescent="0.2">
      <c r="A296" s="108"/>
      <c r="B296" s="226"/>
      <c r="C296" s="31">
        <v>1261</v>
      </c>
      <c r="D296" s="41" t="s">
        <v>319</v>
      </c>
      <c r="E296" s="28" t="s">
        <v>435</v>
      </c>
      <c r="F296" s="28"/>
      <c r="G296" s="113"/>
      <c r="H296" s="110">
        <v>0</v>
      </c>
      <c r="I296" s="110">
        <f t="shared" si="63"/>
        <v>0</v>
      </c>
      <c r="J296" s="110">
        <f t="shared" si="64"/>
        <v>0</v>
      </c>
      <c r="K296" s="110">
        <f t="shared" si="65"/>
        <v>0</v>
      </c>
      <c r="L296" s="110">
        <f t="shared" si="66"/>
        <v>0</v>
      </c>
      <c r="M296" s="110">
        <f t="shared" si="67"/>
        <v>0</v>
      </c>
      <c r="AF296" s="23" t="e">
        <f>SUM(3000/#REF!)</f>
        <v>#REF!</v>
      </c>
      <c r="AG296" s="23"/>
    </row>
    <row r="297" spans="1:33" ht="30" x14ac:dyDescent="0.2">
      <c r="A297" s="108"/>
      <c r="B297" s="226"/>
      <c r="C297" s="31">
        <v>1262</v>
      </c>
      <c r="D297" s="41" t="s">
        <v>319</v>
      </c>
      <c r="E297" s="28" t="s">
        <v>457</v>
      </c>
      <c r="F297" s="28"/>
      <c r="G297" s="113">
        <v>1.2075</v>
      </c>
      <c r="H297" s="110">
        <f>SUM(G297*$L$2)</f>
        <v>50.715000000000003</v>
      </c>
      <c r="I297" s="110">
        <f t="shared" si="63"/>
        <v>49.954275000000003</v>
      </c>
      <c r="J297" s="110">
        <f t="shared" si="64"/>
        <v>48.432825000000001</v>
      </c>
      <c r="K297" s="110">
        <f t="shared" si="65"/>
        <v>48.179250000000003</v>
      </c>
      <c r="L297" s="110">
        <f t="shared" si="66"/>
        <v>47.773530000000001</v>
      </c>
      <c r="M297" s="110">
        <f t="shared" si="67"/>
        <v>47.367810000000006</v>
      </c>
      <c r="AF297" s="23" t="e">
        <f>SUM(3000/#REF!)</f>
        <v>#REF!</v>
      </c>
      <c r="AG297" s="23"/>
    </row>
    <row r="298" spans="1:33" ht="30" x14ac:dyDescent="0.2">
      <c r="A298" s="108"/>
      <c r="B298" s="226"/>
      <c r="C298" s="31">
        <v>1263</v>
      </c>
      <c r="D298" s="41" t="s">
        <v>320</v>
      </c>
      <c r="E298" s="28"/>
      <c r="F298" s="28"/>
      <c r="G298" s="113">
        <v>0</v>
      </c>
      <c r="H298" s="110">
        <f>SUM(G298*$L$2)</f>
        <v>0</v>
      </c>
      <c r="I298" s="110">
        <f t="shared" si="63"/>
        <v>0</v>
      </c>
      <c r="J298" s="110">
        <f t="shared" si="64"/>
        <v>0</v>
      </c>
      <c r="K298" s="110">
        <f t="shared" si="65"/>
        <v>0</v>
      </c>
      <c r="L298" s="110">
        <f t="shared" si="66"/>
        <v>0</v>
      </c>
      <c r="M298" s="110">
        <f t="shared" si="67"/>
        <v>0</v>
      </c>
      <c r="AF298" s="23" t="e">
        <f>SUM(3000/#REF!)</f>
        <v>#REF!</v>
      </c>
      <c r="AG298" s="23"/>
    </row>
    <row r="299" spans="1:33" ht="15" x14ac:dyDescent="0.2">
      <c r="A299" s="108"/>
      <c r="B299" s="226"/>
      <c r="C299" s="31">
        <v>30126</v>
      </c>
      <c r="D299" s="41" t="s">
        <v>495</v>
      </c>
      <c r="E299" s="180"/>
      <c r="F299" s="180"/>
      <c r="G299" s="113">
        <v>1.05</v>
      </c>
      <c r="H299" s="110">
        <f>SUM(G299*$L$2)</f>
        <v>44.1</v>
      </c>
      <c r="I299" s="110">
        <f t="shared" ref="I299" si="89">SUM(H299-H299*0.015)</f>
        <v>43.438500000000005</v>
      </c>
      <c r="J299" s="110">
        <f t="shared" ref="J299" si="90">SUM(H299-H299*0.045)</f>
        <v>42.115500000000004</v>
      </c>
      <c r="K299" s="110">
        <f t="shared" ref="K299" si="91">SUM(H299-H299*0.05)</f>
        <v>41.895000000000003</v>
      </c>
      <c r="L299" s="110">
        <f t="shared" ref="L299" si="92">SUM(H299-H299*0.058)</f>
        <v>41.542200000000001</v>
      </c>
      <c r="M299" s="110">
        <f t="shared" ref="M299" si="93">SUM(H299-H299*0.066)</f>
        <v>41.189399999999999</v>
      </c>
      <c r="AF299" s="23"/>
      <c r="AG299" s="23"/>
    </row>
    <row r="300" spans="1:33" ht="15" x14ac:dyDescent="0.2">
      <c r="A300" s="108"/>
      <c r="B300" s="226"/>
      <c r="C300" s="59">
        <v>3010510</v>
      </c>
      <c r="D300" s="41" t="s">
        <v>337</v>
      </c>
      <c r="E300" s="28"/>
      <c r="F300" s="28"/>
      <c r="G300" s="113"/>
      <c r="H300" s="110">
        <v>0</v>
      </c>
      <c r="I300" s="110">
        <f t="shared" si="63"/>
        <v>0</v>
      </c>
      <c r="J300" s="110">
        <f t="shared" si="64"/>
        <v>0</v>
      </c>
      <c r="K300" s="110">
        <f t="shared" si="65"/>
        <v>0</v>
      </c>
      <c r="L300" s="110">
        <f t="shared" si="66"/>
        <v>0</v>
      </c>
      <c r="M300" s="110">
        <f t="shared" si="67"/>
        <v>0</v>
      </c>
      <c r="AF300" s="23"/>
      <c r="AG300" s="23"/>
    </row>
    <row r="301" spans="1:33" ht="15" x14ac:dyDescent="0.2">
      <c r="A301" s="108"/>
      <c r="B301" s="226"/>
      <c r="C301" s="184">
        <v>301069</v>
      </c>
      <c r="D301" s="41" t="s">
        <v>338</v>
      </c>
      <c r="E301" s="28"/>
      <c r="F301" s="28"/>
      <c r="G301" s="113"/>
      <c r="H301" s="110">
        <v>0</v>
      </c>
      <c r="I301" s="110">
        <f t="shared" si="63"/>
        <v>0</v>
      </c>
      <c r="J301" s="110">
        <f t="shared" si="64"/>
        <v>0</v>
      </c>
      <c r="K301" s="110">
        <f t="shared" si="65"/>
        <v>0</v>
      </c>
      <c r="L301" s="110">
        <f t="shared" si="66"/>
        <v>0</v>
      </c>
      <c r="M301" s="110">
        <f t="shared" si="67"/>
        <v>0</v>
      </c>
      <c r="AF301" s="23"/>
      <c r="AG301" s="23"/>
    </row>
    <row r="302" spans="1:33" ht="15" x14ac:dyDescent="0.2">
      <c r="A302" s="108"/>
      <c r="B302" s="226"/>
      <c r="C302" s="184">
        <v>3010610</v>
      </c>
      <c r="D302" s="41" t="s">
        <v>499</v>
      </c>
      <c r="E302" s="182"/>
      <c r="F302" s="182"/>
      <c r="G302" s="113"/>
      <c r="H302" s="110">
        <v>108.96</v>
      </c>
      <c r="I302" s="110">
        <f t="shared" si="63"/>
        <v>107.32559999999999</v>
      </c>
      <c r="J302" s="110">
        <f t="shared" si="64"/>
        <v>104.0568</v>
      </c>
      <c r="K302" s="110">
        <f t="shared" si="65"/>
        <v>103.512</v>
      </c>
      <c r="L302" s="110">
        <f t="shared" si="66"/>
        <v>102.64031999999999</v>
      </c>
      <c r="M302" s="110">
        <f t="shared" si="67"/>
        <v>101.76863999999999</v>
      </c>
      <c r="AF302" s="23"/>
      <c r="AG302" s="23"/>
    </row>
    <row r="303" spans="1:33" ht="15" x14ac:dyDescent="0.2">
      <c r="A303" s="108"/>
      <c r="B303" s="226"/>
      <c r="C303" s="184">
        <v>301079</v>
      </c>
      <c r="D303" s="41" t="s">
        <v>339</v>
      </c>
      <c r="E303" s="28"/>
      <c r="F303" s="28"/>
      <c r="G303" s="113"/>
      <c r="H303" s="110">
        <v>0</v>
      </c>
      <c r="I303" s="110">
        <f t="shared" si="63"/>
        <v>0</v>
      </c>
      <c r="J303" s="110">
        <f t="shared" si="64"/>
        <v>0</v>
      </c>
      <c r="K303" s="110">
        <f t="shared" si="65"/>
        <v>0</v>
      </c>
      <c r="L303" s="110">
        <f t="shared" si="66"/>
        <v>0</v>
      </c>
      <c r="M303" s="110">
        <f t="shared" si="67"/>
        <v>0</v>
      </c>
      <c r="AF303" s="23"/>
      <c r="AG303" s="23"/>
    </row>
    <row r="304" spans="1:33" ht="15" x14ac:dyDescent="0.2">
      <c r="A304" s="108"/>
      <c r="B304" s="226"/>
      <c r="C304" s="127">
        <v>301138</v>
      </c>
      <c r="D304" s="41" t="s">
        <v>340</v>
      </c>
      <c r="E304" s="28"/>
      <c r="F304" s="28"/>
      <c r="G304" s="113"/>
      <c r="H304" s="110">
        <v>30.08</v>
      </c>
      <c r="I304" s="110">
        <f t="shared" si="63"/>
        <v>29.628799999999998</v>
      </c>
      <c r="J304" s="110">
        <f t="shared" si="64"/>
        <v>28.726399999999998</v>
      </c>
      <c r="K304" s="110">
        <f t="shared" si="65"/>
        <v>28.575999999999997</v>
      </c>
      <c r="L304" s="110">
        <f t="shared" si="66"/>
        <v>28.335359999999998</v>
      </c>
      <c r="M304" s="110">
        <f t="shared" si="67"/>
        <v>28.094719999999999</v>
      </c>
      <c r="AF304" s="23"/>
      <c r="AG304" s="23"/>
    </row>
    <row r="305" spans="1:33" ht="15" x14ac:dyDescent="0.2">
      <c r="A305" s="108"/>
      <c r="B305" s="226"/>
      <c r="C305" s="127">
        <v>301139</v>
      </c>
      <c r="D305" s="41" t="s">
        <v>482</v>
      </c>
      <c r="E305" s="169"/>
      <c r="F305" s="169"/>
      <c r="G305" s="113"/>
      <c r="H305" s="110">
        <v>0</v>
      </c>
      <c r="I305" s="110">
        <f t="shared" si="63"/>
        <v>0</v>
      </c>
      <c r="J305" s="110">
        <f t="shared" si="64"/>
        <v>0</v>
      </c>
      <c r="K305" s="110">
        <f t="shared" si="65"/>
        <v>0</v>
      </c>
      <c r="L305" s="110">
        <f t="shared" si="66"/>
        <v>0</v>
      </c>
      <c r="M305" s="110">
        <f t="shared" si="67"/>
        <v>0</v>
      </c>
      <c r="AF305" s="23"/>
      <c r="AG305" s="23"/>
    </row>
    <row r="306" spans="1:33" ht="15" x14ac:dyDescent="0.2">
      <c r="A306" s="108"/>
      <c r="B306" s="226"/>
      <c r="C306" s="59">
        <v>3011310</v>
      </c>
      <c r="D306" s="41" t="s">
        <v>341</v>
      </c>
      <c r="E306" s="151"/>
      <c r="F306" s="151"/>
      <c r="G306" s="113"/>
      <c r="H306" s="110">
        <v>30.08</v>
      </c>
      <c r="I306" s="110">
        <f t="shared" si="63"/>
        <v>29.628799999999998</v>
      </c>
      <c r="J306" s="110">
        <f t="shared" si="64"/>
        <v>28.726399999999998</v>
      </c>
      <c r="K306" s="110">
        <f t="shared" si="65"/>
        <v>28.575999999999997</v>
      </c>
      <c r="L306" s="110">
        <f t="shared" si="66"/>
        <v>28.335359999999998</v>
      </c>
      <c r="M306" s="110">
        <f t="shared" si="67"/>
        <v>28.094719999999999</v>
      </c>
      <c r="AF306" s="23"/>
      <c r="AG306" s="23"/>
    </row>
    <row r="307" spans="1:33" ht="15" x14ac:dyDescent="0.2">
      <c r="A307" s="108"/>
      <c r="B307" s="226"/>
      <c r="C307" s="59">
        <v>301319</v>
      </c>
      <c r="D307" s="41" t="s">
        <v>503</v>
      </c>
      <c r="E307" s="182"/>
      <c r="F307" s="182"/>
      <c r="G307" s="113"/>
      <c r="H307" s="110">
        <v>26.47</v>
      </c>
      <c r="I307" s="110">
        <f t="shared" si="63"/>
        <v>26.072949999999999</v>
      </c>
      <c r="J307" s="110">
        <f t="shared" si="64"/>
        <v>25.278849999999998</v>
      </c>
      <c r="K307" s="110">
        <f t="shared" si="65"/>
        <v>25.1465</v>
      </c>
      <c r="L307" s="110">
        <f t="shared" si="66"/>
        <v>24.934739999999998</v>
      </c>
      <c r="M307" s="110">
        <f t="shared" si="67"/>
        <v>24.72298</v>
      </c>
      <c r="AF307" s="23"/>
      <c r="AG307" s="23"/>
    </row>
    <row r="308" spans="1:33" ht="15" x14ac:dyDescent="0.2">
      <c r="A308" s="108"/>
      <c r="B308" s="226"/>
      <c r="C308" s="59">
        <v>3013110</v>
      </c>
      <c r="D308" s="41" t="s">
        <v>504</v>
      </c>
      <c r="E308" s="182"/>
      <c r="F308" s="182"/>
      <c r="G308" s="113"/>
      <c r="H308" s="110">
        <v>26.47</v>
      </c>
      <c r="I308" s="110">
        <f t="shared" si="63"/>
        <v>26.072949999999999</v>
      </c>
      <c r="J308" s="110">
        <f t="shared" si="64"/>
        <v>25.278849999999998</v>
      </c>
      <c r="K308" s="110">
        <f t="shared" si="65"/>
        <v>25.1465</v>
      </c>
      <c r="L308" s="110">
        <f t="shared" si="66"/>
        <v>24.934739999999998</v>
      </c>
      <c r="M308" s="110">
        <f t="shared" si="67"/>
        <v>24.72298</v>
      </c>
      <c r="AF308" s="23"/>
      <c r="AG308" s="23"/>
    </row>
    <row r="309" spans="1:33" ht="30" x14ac:dyDescent="0.2">
      <c r="A309" s="108"/>
      <c r="B309" s="226"/>
      <c r="C309" s="31">
        <v>30104</v>
      </c>
      <c r="D309" s="41" t="s">
        <v>319</v>
      </c>
      <c r="E309" s="28" t="s">
        <v>458</v>
      </c>
      <c r="F309" s="28"/>
      <c r="G309" s="113">
        <v>1.3</v>
      </c>
      <c r="H309" s="110">
        <f t="shared" ref="H309:H316" si="94">SUM(G309*$L$2)</f>
        <v>54.6</v>
      </c>
      <c r="I309" s="110">
        <f t="shared" si="63"/>
        <v>53.780999999999999</v>
      </c>
      <c r="J309" s="110">
        <f t="shared" si="64"/>
        <v>52.143000000000001</v>
      </c>
      <c r="K309" s="110">
        <f t="shared" si="65"/>
        <v>51.870000000000005</v>
      </c>
      <c r="L309" s="110">
        <f t="shared" si="66"/>
        <v>51.433199999999999</v>
      </c>
      <c r="M309" s="110">
        <f t="shared" si="67"/>
        <v>50.996400000000001</v>
      </c>
      <c r="AF309" s="23"/>
      <c r="AG309" s="23"/>
    </row>
    <row r="310" spans="1:33" ht="30" x14ac:dyDescent="0.2">
      <c r="A310" s="108"/>
      <c r="B310" s="226"/>
      <c r="C310" s="31">
        <v>30101</v>
      </c>
      <c r="D310" s="41" t="s">
        <v>319</v>
      </c>
      <c r="E310" s="156" t="s">
        <v>457</v>
      </c>
      <c r="F310" s="28"/>
      <c r="G310" s="113">
        <v>1.06</v>
      </c>
      <c r="H310" s="110">
        <f t="shared" si="94"/>
        <v>44.52</v>
      </c>
      <c r="I310" s="110">
        <f t="shared" si="63"/>
        <v>43.852200000000003</v>
      </c>
      <c r="J310" s="110">
        <f t="shared" si="64"/>
        <v>42.516600000000004</v>
      </c>
      <c r="K310" s="110">
        <f t="shared" si="65"/>
        <v>42.294000000000004</v>
      </c>
      <c r="L310" s="110">
        <f t="shared" si="66"/>
        <v>41.937840000000001</v>
      </c>
      <c r="M310" s="110">
        <f t="shared" si="67"/>
        <v>41.581680000000006</v>
      </c>
      <c r="AF310" s="23"/>
      <c r="AG310" s="23"/>
    </row>
    <row r="311" spans="1:33" ht="33.75" x14ac:dyDescent="0.2">
      <c r="A311" s="108"/>
      <c r="B311" s="226"/>
      <c r="C311" s="127">
        <v>301011</v>
      </c>
      <c r="D311" s="41" t="s">
        <v>319</v>
      </c>
      <c r="E311" s="28" t="s">
        <v>437</v>
      </c>
      <c r="F311" s="28"/>
      <c r="G311" s="113">
        <v>1.06</v>
      </c>
      <c r="H311" s="110">
        <f t="shared" si="94"/>
        <v>44.52</v>
      </c>
      <c r="I311" s="110">
        <f t="shared" ref="I311:I370" si="95">SUM(H311-H311*0.015)</f>
        <v>43.852200000000003</v>
      </c>
      <c r="J311" s="110">
        <f t="shared" ref="J311:J370" si="96">SUM(H311-H311*0.045)</f>
        <v>42.516600000000004</v>
      </c>
      <c r="K311" s="110">
        <f t="shared" ref="K311:K370" si="97">SUM(H311-H311*0.05)</f>
        <v>42.294000000000004</v>
      </c>
      <c r="L311" s="110">
        <f t="shared" ref="L311:L370" si="98">SUM(H311-H311*0.058)</f>
        <v>41.937840000000001</v>
      </c>
      <c r="M311" s="110">
        <f t="shared" ref="M311:M370" si="99">SUM(H311-H311*0.066)</f>
        <v>41.581680000000006</v>
      </c>
      <c r="AF311" s="23"/>
      <c r="AG311" s="23"/>
    </row>
    <row r="312" spans="1:33" ht="30" x14ac:dyDescent="0.2">
      <c r="A312" s="108"/>
      <c r="B312" s="226"/>
      <c r="C312" s="127">
        <v>30148</v>
      </c>
      <c r="D312" s="41" t="s">
        <v>319</v>
      </c>
      <c r="E312" s="189"/>
      <c r="F312" s="189"/>
      <c r="G312" s="113">
        <v>1.05</v>
      </c>
      <c r="H312" s="110">
        <f t="shared" si="94"/>
        <v>44.1</v>
      </c>
      <c r="I312" s="110">
        <f t="shared" ref="I312" si="100">SUM(H312-H312*0.015)</f>
        <v>43.438500000000005</v>
      </c>
      <c r="J312" s="110">
        <f t="shared" ref="J312" si="101">SUM(H312-H312*0.045)</f>
        <v>42.115500000000004</v>
      </c>
      <c r="K312" s="110">
        <f t="shared" ref="K312" si="102">SUM(H312-H312*0.05)</f>
        <v>41.895000000000003</v>
      </c>
      <c r="L312" s="110">
        <f t="shared" ref="L312" si="103">SUM(H312-H312*0.058)</f>
        <v>41.542200000000001</v>
      </c>
      <c r="M312" s="110">
        <f t="shared" ref="M312" si="104">SUM(H312-H312*0.066)</f>
        <v>41.189399999999999</v>
      </c>
      <c r="AF312" s="23"/>
      <c r="AG312" s="23"/>
    </row>
    <row r="313" spans="1:33" ht="30" x14ac:dyDescent="0.2">
      <c r="A313" s="108"/>
      <c r="B313" s="226"/>
      <c r="C313" s="127">
        <v>30127</v>
      </c>
      <c r="D313" s="41" t="s">
        <v>319</v>
      </c>
      <c r="E313" s="180"/>
      <c r="F313" s="180"/>
      <c r="G313" s="113">
        <v>0.79</v>
      </c>
      <c r="H313" s="110">
        <f t="shared" si="94"/>
        <v>33.18</v>
      </c>
      <c r="I313" s="110">
        <f t="shared" ref="I313" si="105">SUM(H313-H313*0.015)</f>
        <v>32.682299999999998</v>
      </c>
      <c r="J313" s="110">
        <f t="shared" ref="J313" si="106">SUM(H313-H313*0.045)</f>
        <v>31.686900000000001</v>
      </c>
      <c r="K313" s="110">
        <f t="shared" ref="K313" si="107">SUM(H313-H313*0.05)</f>
        <v>31.521000000000001</v>
      </c>
      <c r="L313" s="110">
        <f t="shared" ref="L313" si="108">SUM(H313-H313*0.058)</f>
        <v>31.255559999999999</v>
      </c>
      <c r="M313" s="110">
        <f t="shared" ref="M313" si="109">SUM(H313-H313*0.066)</f>
        <v>30.990120000000001</v>
      </c>
      <c r="AF313" s="23"/>
      <c r="AG313" s="23"/>
    </row>
    <row r="314" spans="1:33" ht="15" x14ac:dyDescent="0.2">
      <c r="A314" s="108"/>
      <c r="B314" s="226"/>
      <c r="C314" s="127">
        <v>30120</v>
      </c>
      <c r="D314" s="41" t="s">
        <v>328</v>
      </c>
      <c r="E314" s="28"/>
      <c r="F314" s="28"/>
      <c r="G314" s="113">
        <v>0.73</v>
      </c>
      <c r="H314" s="110">
        <f t="shared" si="94"/>
        <v>30.66</v>
      </c>
      <c r="I314" s="110">
        <f t="shared" si="95"/>
        <v>30.200099999999999</v>
      </c>
      <c r="J314" s="110">
        <f t="shared" si="96"/>
        <v>29.2803</v>
      </c>
      <c r="K314" s="110">
        <f t="shared" si="97"/>
        <v>29.126999999999999</v>
      </c>
      <c r="L314" s="110">
        <f t="shared" si="98"/>
        <v>28.881720000000001</v>
      </c>
      <c r="M314" s="110">
        <f t="shared" si="99"/>
        <v>28.63644</v>
      </c>
      <c r="AF314" s="23"/>
      <c r="AG314" s="23"/>
    </row>
    <row r="315" spans="1:33" ht="15" x14ac:dyDescent="0.2">
      <c r="A315" s="108"/>
      <c r="B315" s="226"/>
      <c r="C315" s="127">
        <v>30121</v>
      </c>
      <c r="D315" s="41" t="s">
        <v>329</v>
      </c>
      <c r="E315" s="146"/>
      <c r="F315" s="146"/>
      <c r="G315" s="113">
        <v>0.68</v>
      </c>
      <c r="H315" s="110">
        <f t="shared" si="94"/>
        <v>28.560000000000002</v>
      </c>
      <c r="I315" s="110">
        <f t="shared" si="95"/>
        <v>28.131600000000002</v>
      </c>
      <c r="J315" s="110">
        <f t="shared" si="96"/>
        <v>27.274800000000003</v>
      </c>
      <c r="K315" s="110">
        <f t="shared" si="97"/>
        <v>27.132000000000001</v>
      </c>
      <c r="L315" s="110">
        <f t="shared" si="98"/>
        <v>26.90352</v>
      </c>
      <c r="M315" s="110">
        <f t="shared" si="99"/>
        <v>26.675040000000003</v>
      </c>
      <c r="AF315" s="23"/>
      <c r="AG315" s="23"/>
    </row>
    <row r="316" spans="1:33" ht="15" x14ac:dyDescent="0.2">
      <c r="A316" s="108"/>
      <c r="B316" s="226"/>
      <c r="C316" s="127">
        <v>30134</v>
      </c>
      <c r="D316" s="41" t="s">
        <v>520</v>
      </c>
      <c r="E316" s="193"/>
      <c r="F316" s="193"/>
      <c r="G316" s="113">
        <v>0.53</v>
      </c>
      <c r="H316" s="110">
        <f t="shared" si="94"/>
        <v>22.26</v>
      </c>
      <c r="I316" s="110">
        <f t="shared" si="95"/>
        <v>21.926100000000002</v>
      </c>
      <c r="J316" s="110">
        <f t="shared" si="96"/>
        <v>21.258300000000002</v>
      </c>
      <c r="K316" s="110">
        <f t="shared" si="97"/>
        <v>21.147000000000002</v>
      </c>
      <c r="L316" s="110">
        <f t="shared" si="98"/>
        <v>20.968920000000001</v>
      </c>
      <c r="M316" s="110">
        <f t="shared" si="99"/>
        <v>20.790840000000003</v>
      </c>
      <c r="AF316" s="23"/>
      <c r="AG316" s="23"/>
    </row>
    <row r="317" spans="1:33" ht="30" x14ac:dyDescent="0.2">
      <c r="A317" s="108"/>
      <c r="B317" s="226"/>
      <c r="C317" s="31">
        <v>12668</v>
      </c>
      <c r="D317" s="41" t="s">
        <v>321</v>
      </c>
      <c r="E317" s="28"/>
      <c r="F317" s="28"/>
      <c r="G317" s="113"/>
      <c r="H317" s="110">
        <v>0</v>
      </c>
      <c r="I317" s="110">
        <f t="shared" si="95"/>
        <v>0</v>
      </c>
      <c r="J317" s="110">
        <f t="shared" si="96"/>
        <v>0</v>
      </c>
      <c r="K317" s="110">
        <f t="shared" si="97"/>
        <v>0</v>
      </c>
      <c r="L317" s="110">
        <f t="shared" si="98"/>
        <v>0</v>
      </c>
      <c r="M317" s="110">
        <f t="shared" si="99"/>
        <v>0</v>
      </c>
      <c r="AF317" s="23"/>
      <c r="AG317" s="23"/>
    </row>
    <row r="318" spans="1:33" ht="30" x14ac:dyDescent="0.2">
      <c r="A318" s="108"/>
      <c r="B318" s="226"/>
      <c r="C318" s="31">
        <v>12669</v>
      </c>
      <c r="D318" s="41" t="s">
        <v>322</v>
      </c>
      <c r="E318" s="28"/>
      <c r="F318" s="28"/>
      <c r="G318" s="113"/>
      <c r="H318" s="110">
        <v>0</v>
      </c>
      <c r="I318" s="110">
        <f t="shared" si="95"/>
        <v>0</v>
      </c>
      <c r="J318" s="110">
        <f t="shared" si="96"/>
        <v>0</v>
      </c>
      <c r="K318" s="110">
        <f t="shared" si="97"/>
        <v>0</v>
      </c>
      <c r="L318" s="110">
        <f t="shared" si="98"/>
        <v>0</v>
      </c>
      <c r="M318" s="110">
        <f t="shared" si="99"/>
        <v>0</v>
      </c>
      <c r="AF318" s="23"/>
      <c r="AG318" s="23"/>
    </row>
    <row r="319" spans="1:33" ht="30" x14ac:dyDescent="0.2">
      <c r="A319" s="108"/>
      <c r="B319" s="226"/>
      <c r="C319" s="60">
        <v>126610</v>
      </c>
      <c r="D319" s="41" t="s">
        <v>323</v>
      </c>
      <c r="E319" s="28"/>
      <c r="F319" s="28"/>
      <c r="G319" s="113"/>
      <c r="H319" s="110">
        <v>0</v>
      </c>
      <c r="I319" s="110">
        <f t="shared" si="95"/>
        <v>0</v>
      </c>
      <c r="J319" s="110">
        <f t="shared" si="96"/>
        <v>0</v>
      </c>
      <c r="K319" s="110">
        <f t="shared" si="97"/>
        <v>0</v>
      </c>
      <c r="L319" s="110">
        <f t="shared" si="98"/>
        <v>0</v>
      </c>
      <c r="M319" s="110">
        <f t="shared" si="99"/>
        <v>0</v>
      </c>
      <c r="AF319" s="23"/>
      <c r="AG319" s="23"/>
    </row>
    <row r="320" spans="1:33" ht="30" x14ac:dyDescent="0.2">
      <c r="A320" s="108"/>
      <c r="B320" s="226"/>
      <c r="C320" s="60">
        <v>12689</v>
      </c>
      <c r="D320" s="41" t="s">
        <v>324</v>
      </c>
      <c r="E320" s="28"/>
      <c r="F320" s="28"/>
      <c r="G320" s="113"/>
      <c r="H320" s="110">
        <v>0</v>
      </c>
      <c r="I320" s="110">
        <f t="shared" si="95"/>
        <v>0</v>
      </c>
      <c r="J320" s="110">
        <f t="shared" si="96"/>
        <v>0</v>
      </c>
      <c r="K320" s="110">
        <f t="shared" si="97"/>
        <v>0</v>
      </c>
      <c r="L320" s="110">
        <f t="shared" si="98"/>
        <v>0</v>
      </c>
      <c r="M320" s="110">
        <f t="shared" si="99"/>
        <v>0</v>
      </c>
      <c r="AF320" s="23"/>
      <c r="AG320" s="23"/>
    </row>
    <row r="321" spans="1:33" ht="30" x14ac:dyDescent="0.2">
      <c r="A321" s="108"/>
      <c r="B321" s="226"/>
      <c r="C321" s="60">
        <v>126810</v>
      </c>
      <c r="D321" s="41" t="s">
        <v>325</v>
      </c>
      <c r="E321" s="28"/>
      <c r="F321" s="28"/>
      <c r="G321" s="113"/>
      <c r="H321" s="110">
        <v>0</v>
      </c>
      <c r="I321" s="110">
        <f t="shared" si="95"/>
        <v>0</v>
      </c>
      <c r="J321" s="110">
        <f t="shared" si="96"/>
        <v>0</v>
      </c>
      <c r="K321" s="110">
        <f t="shared" si="97"/>
        <v>0</v>
      </c>
      <c r="L321" s="110">
        <f t="shared" si="98"/>
        <v>0</v>
      </c>
      <c r="M321" s="110">
        <f t="shared" si="99"/>
        <v>0</v>
      </c>
      <c r="AF321" s="23"/>
      <c r="AG321" s="23"/>
    </row>
    <row r="322" spans="1:33" ht="15" x14ac:dyDescent="0.2">
      <c r="A322" s="108"/>
      <c r="B322" s="226"/>
      <c r="C322" s="60">
        <v>30133</v>
      </c>
      <c r="D322" s="41" t="s">
        <v>516</v>
      </c>
      <c r="E322" s="191"/>
      <c r="F322" s="191"/>
      <c r="G322" s="113">
        <v>1.127</v>
      </c>
      <c r="H322" s="110">
        <f t="shared" ref="H322" si="110">SUM(G322*$L$2)</f>
        <v>47.334000000000003</v>
      </c>
      <c r="I322" s="110">
        <f t="shared" ref="I322" si="111">SUM(H322-H322*0.015)</f>
        <v>46.623990000000006</v>
      </c>
      <c r="J322" s="110">
        <f t="shared" ref="J322" si="112">SUM(H322-H322*0.045)</f>
        <v>45.203970000000005</v>
      </c>
      <c r="K322" s="110">
        <f t="shared" ref="K322" si="113">SUM(H322-H322*0.05)</f>
        <v>44.967300000000002</v>
      </c>
      <c r="L322" s="110">
        <f t="shared" ref="L322" si="114">SUM(H322-H322*0.058)</f>
        <v>44.588628</v>
      </c>
      <c r="M322" s="110">
        <f t="shared" ref="M322" si="115">SUM(H322-H322*0.066)</f>
        <v>44.209956000000005</v>
      </c>
      <c r="AF322" s="23"/>
      <c r="AG322" s="23"/>
    </row>
    <row r="323" spans="1:33" ht="30" x14ac:dyDescent="0.2">
      <c r="A323" s="108"/>
      <c r="B323" s="226"/>
      <c r="C323" s="60">
        <v>12679</v>
      </c>
      <c r="D323" s="41" t="s">
        <v>326</v>
      </c>
      <c r="E323" s="28"/>
      <c r="F323" s="28"/>
      <c r="G323" s="113"/>
      <c r="H323" s="110">
        <v>0</v>
      </c>
      <c r="I323" s="110">
        <f t="shared" si="95"/>
        <v>0</v>
      </c>
      <c r="J323" s="110">
        <f t="shared" si="96"/>
        <v>0</v>
      </c>
      <c r="K323" s="110">
        <f t="shared" si="97"/>
        <v>0</v>
      </c>
      <c r="L323" s="110">
        <f t="shared" si="98"/>
        <v>0</v>
      </c>
      <c r="M323" s="110">
        <f t="shared" si="99"/>
        <v>0</v>
      </c>
      <c r="AF323" s="23"/>
      <c r="AG323" s="23"/>
    </row>
    <row r="324" spans="1:33" ht="30" x14ac:dyDescent="0.2">
      <c r="A324" s="108"/>
      <c r="B324" s="226"/>
      <c r="C324" s="60">
        <v>126710</v>
      </c>
      <c r="D324" s="41" t="s">
        <v>327</v>
      </c>
      <c r="E324" s="28"/>
      <c r="F324" s="28"/>
      <c r="G324" s="113"/>
      <c r="H324" s="110">
        <v>82.81</v>
      </c>
      <c r="I324" s="110">
        <f t="shared" si="95"/>
        <v>81.567850000000007</v>
      </c>
      <c r="J324" s="110">
        <f t="shared" si="96"/>
        <v>79.083550000000002</v>
      </c>
      <c r="K324" s="110">
        <f t="shared" si="97"/>
        <v>78.669499999999999</v>
      </c>
      <c r="L324" s="110">
        <f t="shared" si="98"/>
        <v>78.007019999999997</v>
      </c>
      <c r="M324" s="110">
        <f t="shared" si="99"/>
        <v>77.344539999999995</v>
      </c>
      <c r="AF324" s="23"/>
      <c r="AG324" s="23"/>
    </row>
    <row r="325" spans="1:33" ht="30" x14ac:dyDescent="0.2">
      <c r="A325" s="108"/>
      <c r="B325" s="226"/>
      <c r="C325" s="60">
        <v>30103</v>
      </c>
      <c r="D325" s="25" t="s">
        <v>387</v>
      </c>
      <c r="E325" s="28" t="s">
        <v>459</v>
      </c>
      <c r="F325" s="28"/>
      <c r="G325" s="113">
        <v>0.55000000000000004</v>
      </c>
      <c r="H325" s="110">
        <f t="shared" ref="H325:H337" si="116">SUM(G325*$L$2)</f>
        <v>23.1</v>
      </c>
      <c r="I325" s="110">
        <f t="shared" si="95"/>
        <v>22.753500000000003</v>
      </c>
      <c r="J325" s="110">
        <f t="shared" si="96"/>
        <v>22.060500000000001</v>
      </c>
      <c r="K325" s="110">
        <f t="shared" si="97"/>
        <v>21.945</v>
      </c>
      <c r="L325" s="110">
        <f t="shared" si="98"/>
        <v>21.760200000000001</v>
      </c>
      <c r="M325" s="110">
        <f t="shared" si="99"/>
        <v>21.575400000000002</v>
      </c>
      <c r="AF325" s="23"/>
      <c r="AG325" s="23"/>
    </row>
    <row r="326" spans="1:33" ht="30" x14ac:dyDescent="0.2">
      <c r="A326" s="108"/>
      <c r="B326" s="226"/>
      <c r="C326" s="60">
        <v>301031</v>
      </c>
      <c r="D326" s="25" t="s">
        <v>387</v>
      </c>
      <c r="E326" s="28"/>
      <c r="F326" s="28"/>
      <c r="G326" s="113">
        <v>0</v>
      </c>
      <c r="H326" s="110">
        <f t="shared" si="116"/>
        <v>0</v>
      </c>
      <c r="I326" s="110">
        <f t="shared" si="95"/>
        <v>0</v>
      </c>
      <c r="J326" s="110">
        <f t="shared" si="96"/>
        <v>0</v>
      </c>
      <c r="K326" s="110">
        <f t="shared" si="97"/>
        <v>0</v>
      </c>
      <c r="L326" s="110">
        <f t="shared" si="98"/>
        <v>0</v>
      </c>
      <c r="M326" s="110">
        <f t="shared" si="99"/>
        <v>0</v>
      </c>
      <c r="AF326" s="23"/>
      <c r="AG326" s="23"/>
    </row>
    <row r="327" spans="1:33" ht="30" x14ac:dyDescent="0.2">
      <c r="A327" s="108"/>
      <c r="B327" s="226"/>
      <c r="C327" s="60">
        <v>301032</v>
      </c>
      <c r="D327" s="25" t="s">
        <v>387</v>
      </c>
      <c r="E327" s="28" t="s">
        <v>448</v>
      </c>
      <c r="F327" s="28"/>
      <c r="G327" s="113">
        <v>0.55000000000000004</v>
      </c>
      <c r="H327" s="110">
        <f t="shared" si="116"/>
        <v>23.1</v>
      </c>
      <c r="I327" s="110">
        <f t="shared" si="95"/>
        <v>22.753500000000003</v>
      </c>
      <c r="J327" s="110">
        <f t="shared" si="96"/>
        <v>22.060500000000001</v>
      </c>
      <c r="K327" s="110">
        <f t="shared" si="97"/>
        <v>21.945</v>
      </c>
      <c r="L327" s="110">
        <f t="shared" si="98"/>
        <v>21.760200000000001</v>
      </c>
      <c r="M327" s="110">
        <f t="shared" si="99"/>
        <v>21.575400000000002</v>
      </c>
      <c r="AF327" s="23"/>
      <c r="AG327" s="23"/>
    </row>
    <row r="328" spans="1:33" ht="30" x14ac:dyDescent="0.2">
      <c r="A328" s="108"/>
      <c r="B328" s="226"/>
      <c r="C328" s="60">
        <v>301033</v>
      </c>
      <c r="D328" s="25" t="s">
        <v>387</v>
      </c>
      <c r="E328" s="28" t="s">
        <v>444</v>
      </c>
      <c r="F328" s="28"/>
      <c r="G328" s="113">
        <v>0</v>
      </c>
      <c r="H328" s="110">
        <f t="shared" si="116"/>
        <v>0</v>
      </c>
      <c r="I328" s="110">
        <f t="shared" si="95"/>
        <v>0</v>
      </c>
      <c r="J328" s="110">
        <f t="shared" si="96"/>
        <v>0</v>
      </c>
      <c r="K328" s="110">
        <f t="shared" si="97"/>
        <v>0</v>
      </c>
      <c r="L328" s="110">
        <f t="shared" si="98"/>
        <v>0</v>
      </c>
      <c r="M328" s="110">
        <f t="shared" si="99"/>
        <v>0</v>
      </c>
      <c r="AF328" s="23"/>
      <c r="AG328" s="23"/>
    </row>
    <row r="329" spans="1:33" ht="33.75" x14ac:dyDescent="0.2">
      <c r="A329" s="108"/>
      <c r="B329" s="226"/>
      <c r="C329" s="60">
        <v>301034</v>
      </c>
      <c r="D329" s="25" t="s">
        <v>387</v>
      </c>
      <c r="E329" s="28" t="s">
        <v>436</v>
      </c>
      <c r="F329" s="28"/>
      <c r="G329" s="113">
        <v>0</v>
      </c>
      <c r="H329" s="110">
        <f t="shared" si="116"/>
        <v>0</v>
      </c>
      <c r="I329" s="110">
        <f t="shared" si="95"/>
        <v>0</v>
      </c>
      <c r="J329" s="110">
        <f t="shared" si="96"/>
        <v>0</v>
      </c>
      <c r="K329" s="110">
        <f t="shared" si="97"/>
        <v>0</v>
      </c>
      <c r="L329" s="110">
        <f t="shared" si="98"/>
        <v>0</v>
      </c>
      <c r="M329" s="110">
        <f t="shared" si="99"/>
        <v>0</v>
      </c>
      <c r="AF329" s="23"/>
      <c r="AG329" s="23"/>
    </row>
    <row r="330" spans="1:33" ht="30" x14ac:dyDescent="0.2">
      <c r="A330" s="108"/>
      <c r="B330" s="226"/>
      <c r="C330" s="60">
        <v>301035</v>
      </c>
      <c r="D330" s="25" t="s">
        <v>387</v>
      </c>
      <c r="E330" s="198"/>
      <c r="F330" s="198"/>
      <c r="G330" s="113">
        <v>0.56000000000000005</v>
      </c>
      <c r="H330" s="110">
        <f t="shared" ref="H330" si="117">SUM(G330*$L$2)</f>
        <v>23.520000000000003</v>
      </c>
      <c r="I330" s="110">
        <f t="shared" ref="I330" si="118">SUM(H330-H330*0.015)</f>
        <v>23.167200000000005</v>
      </c>
      <c r="J330" s="110">
        <f t="shared" ref="J330" si="119">SUM(H330-H330*0.045)</f>
        <v>22.461600000000004</v>
      </c>
      <c r="K330" s="110">
        <f t="shared" ref="K330" si="120">SUM(H330-H330*0.05)</f>
        <v>22.344000000000001</v>
      </c>
      <c r="L330" s="110">
        <f t="shared" ref="L330" si="121">SUM(H330-H330*0.058)</f>
        <v>22.155840000000001</v>
      </c>
      <c r="M330" s="110">
        <f t="shared" ref="M330" si="122">SUM(H330-H330*0.066)</f>
        <v>21.967680000000001</v>
      </c>
      <c r="AF330" s="23"/>
      <c r="AG330" s="23"/>
    </row>
    <row r="331" spans="1:33" ht="30" x14ac:dyDescent="0.2">
      <c r="A331" s="108"/>
      <c r="B331" s="226"/>
      <c r="C331" s="60">
        <v>30100</v>
      </c>
      <c r="D331" s="25" t="s">
        <v>387</v>
      </c>
      <c r="E331" s="180"/>
      <c r="F331" s="180"/>
      <c r="G331" s="113">
        <v>0</v>
      </c>
      <c r="H331" s="110">
        <f t="shared" si="116"/>
        <v>0</v>
      </c>
      <c r="I331" s="110">
        <f t="shared" si="95"/>
        <v>0</v>
      </c>
      <c r="J331" s="110">
        <f t="shared" si="96"/>
        <v>0</v>
      </c>
      <c r="K331" s="110">
        <f t="shared" si="97"/>
        <v>0</v>
      </c>
      <c r="L331" s="110">
        <f t="shared" si="98"/>
        <v>0</v>
      </c>
      <c r="M331" s="110">
        <f t="shared" si="99"/>
        <v>0</v>
      </c>
      <c r="AF331" s="23"/>
      <c r="AG331" s="23"/>
    </row>
    <row r="332" spans="1:33" ht="30" x14ac:dyDescent="0.2">
      <c r="A332" s="108"/>
      <c r="B332" s="226"/>
      <c r="C332" s="60">
        <v>301001</v>
      </c>
      <c r="D332" s="25" t="s">
        <v>387</v>
      </c>
      <c r="E332" s="196"/>
      <c r="F332" s="196"/>
      <c r="G332" s="113">
        <v>0.8</v>
      </c>
      <c r="H332" s="110">
        <f t="shared" si="116"/>
        <v>33.6</v>
      </c>
      <c r="I332" s="110">
        <f t="shared" si="95"/>
        <v>33.096000000000004</v>
      </c>
      <c r="J332" s="110">
        <f t="shared" si="96"/>
        <v>32.088000000000001</v>
      </c>
      <c r="K332" s="110">
        <f t="shared" si="97"/>
        <v>31.92</v>
      </c>
      <c r="L332" s="110">
        <f t="shared" si="98"/>
        <v>31.651200000000003</v>
      </c>
      <c r="M332" s="110">
        <f t="shared" si="99"/>
        <v>31.382400000000001</v>
      </c>
      <c r="AF332" s="23"/>
      <c r="AG332" s="23"/>
    </row>
    <row r="333" spans="1:33" ht="30" x14ac:dyDescent="0.2">
      <c r="A333" s="108"/>
      <c r="B333" s="226"/>
      <c r="C333" s="27">
        <v>64</v>
      </c>
      <c r="D333" s="25" t="s">
        <v>388</v>
      </c>
      <c r="E333" s="28" t="s">
        <v>438</v>
      </c>
      <c r="F333" s="28" t="s">
        <v>2</v>
      </c>
      <c r="G333" s="113">
        <v>0</v>
      </c>
      <c r="H333" s="110">
        <f t="shared" si="116"/>
        <v>0</v>
      </c>
      <c r="I333" s="110">
        <f t="shared" si="95"/>
        <v>0</v>
      </c>
      <c r="J333" s="110">
        <f t="shared" si="96"/>
        <v>0</v>
      </c>
      <c r="K333" s="110">
        <f t="shared" si="97"/>
        <v>0</v>
      </c>
      <c r="L333" s="110">
        <f t="shared" si="98"/>
        <v>0</v>
      </c>
      <c r="M333" s="110">
        <f t="shared" si="99"/>
        <v>0</v>
      </c>
      <c r="AF333" s="23" t="e">
        <f>SUM(3000/#REF!)</f>
        <v>#REF!</v>
      </c>
      <c r="AG333" s="23" t="e">
        <f>SUM(10000/#REF!)</f>
        <v>#REF!</v>
      </c>
    </row>
    <row r="334" spans="1:33" ht="30" x14ac:dyDescent="0.2">
      <c r="A334" s="108"/>
      <c r="B334" s="226"/>
      <c r="C334" s="27">
        <v>640</v>
      </c>
      <c r="D334" s="25" t="s">
        <v>389</v>
      </c>
      <c r="E334" s="28"/>
      <c r="F334" s="28" t="s">
        <v>1</v>
      </c>
      <c r="G334" s="113">
        <v>0</v>
      </c>
      <c r="H334" s="110">
        <f t="shared" si="116"/>
        <v>0</v>
      </c>
      <c r="I334" s="110">
        <f t="shared" si="95"/>
        <v>0</v>
      </c>
      <c r="J334" s="110">
        <f t="shared" si="96"/>
        <v>0</v>
      </c>
      <c r="K334" s="110">
        <f t="shared" si="97"/>
        <v>0</v>
      </c>
      <c r="L334" s="110">
        <f t="shared" si="98"/>
        <v>0</v>
      </c>
      <c r="M334" s="110">
        <f t="shared" si="99"/>
        <v>0</v>
      </c>
      <c r="AF334" s="23" t="e">
        <f>SUM(3000/#REF!)</f>
        <v>#REF!</v>
      </c>
      <c r="AG334" s="23" t="e">
        <f>SUM(10000/#REF!)</f>
        <v>#REF!</v>
      </c>
    </row>
    <row r="335" spans="1:33" ht="30" x14ac:dyDescent="0.2">
      <c r="A335" s="108"/>
      <c r="B335" s="226"/>
      <c r="C335" s="27">
        <v>641</v>
      </c>
      <c r="D335" s="25" t="s">
        <v>390</v>
      </c>
      <c r="E335" s="28"/>
      <c r="F335" s="28"/>
      <c r="G335" s="113">
        <v>0</v>
      </c>
      <c r="H335" s="110">
        <f t="shared" si="116"/>
        <v>0</v>
      </c>
      <c r="I335" s="110">
        <f t="shared" si="95"/>
        <v>0</v>
      </c>
      <c r="J335" s="110">
        <f t="shared" si="96"/>
        <v>0</v>
      </c>
      <c r="K335" s="110">
        <f t="shared" si="97"/>
        <v>0</v>
      </c>
      <c r="L335" s="110">
        <f t="shared" si="98"/>
        <v>0</v>
      </c>
      <c r="M335" s="110">
        <f t="shared" si="99"/>
        <v>0</v>
      </c>
      <c r="AF335" s="23"/>
      <c r="AG335" s="23"/>
    </row>
    <row r="336" spans="1:33" ht="30" x14ac:dyDescent="0.2">
      <c r="A336" s="108"/>
      <c r="B336" s="226"/>
      <c r="C336" s="27">
        <v>642</v>
      </c>
      <c r="D336" s="25" t="s">
        <v>391</v>
      </c>
      <c r="E336" s="149"/>
      <c r="F336" s="149"/>
      <c r="G336" s="113">
        <v>0.8</v>
      </c>
      <c r="H336" s="110">
        <f t="shared" si="116"/>
        <v>33.6</v>
      </c>
      <c r="I336" s="110">
        <f t="shared" si="95"/>
        <v>33.096000000000004</v>
      </c>
      <c r="J336" s="110">
        <f t="shared" si="96"/>
        <v>32.088000000000001</v>
      </c>
      <c r="K336" s="110">
        <f t="shared" si="97"/>
        <v>31.92</v>
      </c>
      <c r="L336" s="110">
        <f t="shared" si="98"/>
        <v>31.651200000000003</v>
      </c>
      <c r="M336" s="110">
        <f t="shared" si="99"/>
        <v>31.382400000000001</v>
      </c>
      <c r="AF336" s="23"/>
      <c r="AG336" s="23"/>
    </row>
    <row r="337" spans="1:33" ht="30" x14ac:dyDescent="0.2">
      <c r="A337" s="108"/>
      <c r="B337" s="226"/>
      <c r="C337" s="27">
        <v>511</v>
      </c>
      <c r="D337" s="25" t="s">
        <v>317</v>
      </c>
      <c r="E337" s="28"/>
      <c r="F337" s="28" t="s">
        <v>9</v>
      </c>
      <c r="G337" s="113">
        <v>0</v>
      </c>
      <c r="H337" s="110">
        <f t="shared" si="116"/>
        <v>0</v>
      </c>
      <c r="I337" s="110">
        <f t="shared" si="95"/>
        <v>0</v>
      </c>
      <c r="J337" s="110">
        <f t="shared" si="96"/>
        <v>0</v>
      </c>
      <c r="K337" s="110">
        <f t="shared" si="97"/>
        <v>0</v>
      </c>
      <c r="L337" s="110">
        <f t="shared" si="98"/>
        <v>0</v>
      </c>
      <c r="M337" s="110">
        <f t="shared" si="99"/>
        <v>0</v>
      </c>
      <c r="AF337" s="23" t="e">
        <f>SUM(3000/#REF!)</f>
        <v>#REF!</v>
      </c>
      <c r="AG337" s="23" t="e">
        <f>SUM(10000/#REF!)</f>
        <v>#REF!</v>
      </c>
    </row>
    <row r="338" spans="1:33" ht="30" x14ac:dyDescent="0.2">
      <c r="A338" s="108"/>
      <c r="B338" s="226"/>
      <c r="C338" s="49">
        <v>512</v>
      </c>
      <c r="D338" s="25" t="s">
        <v>317</v>
      </c>
      <c r="E338" s="50"/>
      <c r="F338" s="50" t="s">
        <v>28</v>
      </c>
      <c r="G338" s="128"/>
      <c r="H338" s="110">
        <v>0</v>
      </c>
      <c r="I338" s="110">
        <f t="shared" si="95"/>
        <v>0</v>
      </c>
      <c r="J338" s="110">
        <f t="shared" si="96"/>
        <v>0</v>
      </c>
      <c r="K338" s="110">
        <f t="shared" si="97"/>
        <v>0</v>
      </c>
      <c r="L338" s="110">
        <f t="shared" si="98"/>
        <v>0</v>
      </c>
      <c r="M338" s="110">
        <f t="shared" si="99"/>
        <v>0</v>
      </c>
      <c r="AF338" s="23" t="e">
        <f>SUM(3000/#REF!)</f>
        <v>#REF!</v>
      </c>
      <c r="AG338" s="23" t="e">
        <f>SUM(10000/#REF!)</f>
        <v>#REF!</v>
      </c>
    </row>
    <row r="339" spans="1:33" ht="15" x14ac:dyDescent="0.2">
      <c r="A339" s="108"/>
      <c r="B339" s="226"/>
      <c r="C339" s="24">
        <v>2112</v>
      </c>
      <c r="D339" s="36" t="s">
        <v>318</v>
      </c>
      <c r="E339" s="50"/>
      <c r="F339" s="50"/>
      <c r="G339" s="128"/>
      <c r="H339" s="110">
        <v>0</v>
      </c>
      <c r="I339" s="110">
        <f t="shared" si="95"/>
        <v>0</v>
      </c>
      <c r="J339" s="110">
        <f t="shared" si="96"/>
        <v>0</v>
      </c>
      <c r="K339" s="110">
        <f t="shared" si="97"/>
        <v>0</v>
      </c>
      <c r="L339" s="110">
        <f t="shared" si="98"/>
        <v>0</v>
      </c>
      <c r="M339" s="110">
        <f t="shared" si="99"/>
        <v>0</v>
      </c>
      <c r="AF339" s="23"/>
      <c r="AG339" s="23"/>
    </row>
    <row r="340" spans="1:33" ht="30" x14ac:dyDescent="0.2">
      <c r="A340" s="108"/>
      <c r="B340" s="226"/>
      <c r="C340" s="61" t="s">
        <v>29</v>
      </c>
      <c r="D340" s="46" t="s">
        <v>172</v>
      </c>
      <c r="E340" s="50"/>
      <c r="F340" s="50"/>
      <c r="G340" s="128">
        <v>0.79</v>
      </c>
      <c r="H340" s="110">
        <f>SUM(G340*$L$2)</f>
        <v>33.18</v>
      </c>
      <c r="I340" s="110">
        <f t="shared" si="95"/>
        <v>32.682299999999998</v>
      </c>
      <c r="J340" s="110">
        <f t="shared" si="96"/>
        <v>31.686900000000001</v>
      </c>
      <c r="K340" s="110">
        <f t="shared" si="97"/>
        <v>31.521000000000001</v>
      </c>
      <c r="L340" s="110">
        <f t="shared" si="98"/>
        <v>31.255559999999999</v>
      </c>
      <c r="M340" s="110">
        <f t="shared" si="99"/>
        <v>30.990120000000001</v>
      </c>
      <c r="AF340" s="23"/>
      <c r="AG340" s="23"/>
    </row>
    <row r="341" spans="1:33" ht="33.75" x14ac:dyDescent="0.2">
      <c r="A341" s="108"/>
      <c r="B341" s="226"/>
      <c r="C341" s="61" t="s">
        <v>30</v>
      </c>
      <c r="D341" s="46" t="s">
        <v>173</v>
      </c>
      <c r="E341" s="50" t="s">
        <v>449</v>
      </c>
      <c r="F341" s="50" t="s">
        <v>17</v>
      </c>
      <c r="G341" s="111">
        <v>0</v>
      </c>
      <c r="H341" s="110">
        <f>SUM(G341*$L$2)</f>
        <v>0</v>
      </c>
      <c r="I341" s="110">
        <f t="shared" si="95"/>
        <v>0</v>
      </c>
      <c r="J341" s="110">
        <f t="shared" si="96"/>
        <v>0</v>
      </c>
      <c r="K341" s="110">
        <f t="shared" si="97"/>
        <v>0</v>
      </c>
      <c r="L341" s="110">
        <f t="shared" si="98"/>
        <v>0</v>
      </c>
      <c r="M341" s="110">
        <f t="shared" si="99"/>
        <v>0</v>
      </c>
      <c r="AF341" s="23"/>
      <c r="AG341" s="23"/>
    </row>
    <row r="342" spans="1:33" ht="30" x14ac:dyDescent="0.2">
      <c r="A342" s="108"/>
      <c r="B342" s="226"/>
      <c r="C342" s="61" t="s">
        <v>31</v>
      </c>
      <c r="D342" s="46" t="s">
        <v>173</v>
      </c>
      <c r="E342" s="50"/>
      <c r="F342" s="50"/>
      <c r="G342" s="111">
        <v>0</v>
      </c>
      <c r="H342" s="110">
        <f>SUM(G342*$L$2)</f>
        <v>0</v>
      </c>
      <c r="I342" s="110">
        <f t="shared" si="95"/>
        <v>0</v>
      </c>
      <c r="J342" s="110">
        <f t="shared" si="96"/>
        <v>0</v>
      </c>
      <c r="K342" s="110">
        <f t="shared" si="97"/>
        <v>0</v>
      </c>
      <c r="L342" s="110">
        <f t="shared" si="98"/>
        <v>0</v>
      </c>
      <c r="M342" s="110">
        <f t="shared" si="99"/>
        <v>0</v>
      </c>
      <c r="AF342" s="23"/>
      <c r="AG342" s="23"/>
    </row>
    <row r="343" spans="1:33" ht="30" x14ac:dyDescent="0.2">
      <c r="A343" s="108"/>
      <c r="B343" s="226"/>
      <c r="C343" s="61" t="s">
        <v>497</v>
      </c>
      <c r="D343" s="46" t="s">
        <v>498</v>
      </c>
      <c r="E343" s="157"/>
      <c r="F343" s="157"/>
      <c r="G343" s="111"/>
      <c r="H343" s="110">
        <v>31.08</v>
      </c>
      <c r="I343" s="110">
        <f t="shared" ref="I343" si="123">SUM(H343-H343*0.015)</f>
        <v>30.613799999999998</v>
      </c>
      <c r="J343" s="110">
        <f t="shared" ref="J343" si="124">SUM(H343-H343*0.045)</f>
        <v>29.6814</v>
      </c>
      <c r="K343" s="110">
        <f t="shared" ref="K343" si="125">SUM(H343-H343*0.05)</f>
        <v>29.526</v>
      </c>
      <c r="L343" s="110">
        <f t="shared" ref="L343" si="126">SUM(H343-H343*0.058)</f>
        <v>29.277359999999998</v>
      </c>
      <c r="M343" s="110">
        <f t="shared" ref="M343" si="127">SUM(H343-H343*0.066)</f>
        <v>29.02872</v>
      </c>
      <c r="AF343" s="23"/>
      <c r="AG343" s="23"/>
    </row>
    <row r="344" spans="1:33" ht="30" x14ac:dyDescent="0.2">
      <c r="A344" s="108"/>
      <c r="B344" s="226"/>
      <c r="C344" s="61" t="s">
        <v>32</v>
      </c>
      <c r="D344" s="46" t="s">
        <v>173</v>
      </c>
      <c r="E344" s="50"/>
      <c r="F344" s="50"/>
      <c r="G344" s="111"/>
      <c r="H344" s="110">
        <v>35.99</v>
      </c>
      <c r="I344" s="110">
        <f t="shared" si="95"/>
        <v>35.450150000000001</v>
      </c>
      <c r="J344" s="110">
        <f t="shared" si="96"/>
        <v>34.370450000000005</v>
      </c>
      <c r="K344" s="110">
        <f t="shared" si="97"/>
        <v>34.1905</v>
      </c>
      <c r="L344" s="110">
        <f t="shared" si="98"/>
        <v>33.90258</v>
      </c>
      <c r="M344" s="110">
        <f t="shared" si="99"/>
        <v>33.614660000000001</v>
      </c>
      <c r="AF344" s="23"/>
      <c r="AG344" s="23"/>
    </row>
    <row r="345" spans="1:33" ht="30" x14ac:dyDescent="0.2">
      <c r="A345" s="108"/>
      <c r="B345" s="226"/>
      <c r="C345" s="61" t="s">
        <v>33</v>
      </c>
      <c r="D345" s="46" t="s">
        <v>174</v>
      </c>
      <c r="E345" s="50"/>
      <c r="F345" s="50"/>
      <c r="G345" s="128"/>
      <c r="H345" s="110">
        <v>39.5</v>
      </c>
      <c r="I345" s="110">
        <f t="shared" si="95"/>
        <v>38.907499999999999</v>
      </c>
      <c r="J345" s="110">
        <f t="shared" si="96"/>
        <v>37.722499999999997</v>
      </c>
      <c r="K345" s="110">
        <f t="shared" si="97"/>
        <v>37.524999999999999</v>
      </c>
      <c r="L345" s="110">
        <f t="shared" si="98"/>
        <v>37.209000000000003</v>
      </c>
      <c r="M345" s="110">
        <f t="shared" si="99"/>
        <v>36.893000000000001</v>
      </c>
      <c r="AF345" s="23"/>
      <c r="AG345" s="23"/>
    </row>
    <row r="346" spans="1:33" ht="30" x14ac:dyDescent="0.2">
      <c r="A346" s="108"/>
      <c r="B346" s="226"/>
      <c r="C346" s="61" t="s">
        <v>69</v>
      </c>
      <c r="D346" s="46" t="s">
        <v>175</v>
      </c>
      <c r="E346" s="50"/>
      <c r="F346" s="50"/>
      <c r="G346" s="128"/>
      <c r="H346" s="110">
        <v>0</v>
      </c>
      <c r="I346" s="110">
        <f t="shared" si="95"/>
        <v>0</v>
      </c>
      <c r="J346" s="110">
        <f t="shared" si="96"/>
        <v>0</v>
      </c>
      <c r="K346" s="110">
        <f t="shared" si="97"/>
        <v>0</v>
      </c>
      <c r="L346" s="110">
        <f t="shared" si="98"/>
        <v>0</v>
      </c>
      <c r="M346" s="110">
        <f t="shared" si="99"/>
        <v>0</v>
      </c>
      <c r="AF346" s="23"/>
      <c r="AG346" s="23"/>
    </row>
    <row r="347" spans="1:33" ht="34.5" thickBot="1" x14ac:dyDescent="0.25">
      <c r="A347" s="108"/>
      <c r="B347" s="226"/>
      <c r="C347" s="61" t="s">
        <v>34</v>
      </c>
      <c r="D347" s="46" t="s">
        <v>176</v>
      </c>
      <c r="E347" s="50" t="s">
        <v>449</v>
      </c>
      <c r="F347" s="50" t="s">
        <v>17</v>
      </c>
      <c r="G347" s="111"/>
      <c r="H347" s="110">
        <v>39.5</v>
      </c>
      <c r="I347" s="110">
        <f t="shared" si="95"/>
        <v>38.907499999999999</v>
      </c>
      <c r="J347" s="110">
        <f t="shared" si="96"/>
        <v>37.722499999999997</v>
      </c>
      <c r="K347" s="110">
        <f t="shared" si="97"/>
        <v>37.524999999999999</v>
      </c>
      <c r="L347" s="110">
        <f t="shared" si="98"/>
        <v>37.209000000000003</v>
      </c>
      <c r="M347" s="110">
        <f t="shared" si="99"/>
        <v>36.893000000000001</v>
      </c>
      <c r="AF347" s="23" t="e">
        <f>SUM(3000/#REF!)</f>
        <v>#REF!</v>
      </c>
      <c r="AG347" s="23" t="e">
        <f>SUM(10000/#REF!)</f>
        <v>#REF!</v>
      </c>
    </row>
    <row r="348" spans="1:33" ht="15.75" thickBot="1" x14ac:dyDescent="0.25">
      <c r="A348" s="108"/>
      <c r="B348" s="57"/>
      <c r="C348" s="64" t="s">
        <v>35</v>
      </c>
      <c r="D348" s="20" t="s">
        <v>105</v>
      </c>
      <c r="E348" s="54"/>
      <c r="F348" s="54"/>
      <c r="G348" s="111"/>
      <c r="H348" s="123">
        <v>0</v>
      </c>
      <c r="I348" s="110">
        <f t="shared" si="95"/>
        <v>0</v>
      </c>
      <c r="J348" s="110">
        <f t="shared" si="96"/>
        <v>0</v>
      </c>
      <c r="K348" s="110">
        <f t="shared" si="97"/>
        <v>0</v>
      </c>
      <c r="L348" s="110">
        <f t="shared" si="98"/>
        <v>0</v>
      </c>
      <c r="M348" s="110">
        <f t="shared" si="99"/>
        <v>0</v>
      </c>
      <c r="AF348" s="23"/>
      <c r="AG348" s="23"/>
    </row>
    <row r="349" spans="1:33" ht="15.75" thickBot="1" x14ac:dyDescent="0.25">
      <c r="A349" s="108"/>
      <c r="B349" s="57"/>
      <c r="C349" s="64" t="s">
        <v>36</v>
      </c>
      <c r="D349" s="20" t="s">
        <v>281</v>
      </c>
      <c r="E349" s="54"/>
      <c r="F349" s="54"/>
      <c r="G349" s="111"/>
      <c r="H349" s="114">
        <v>118.92</v>
      </c>
      <c r="I349" s="110">
        <f t="shared" si="95"/>
        <v>117.1362</v>
      </c>
      <c r="J349" s="110">
        <f t="shared" si="96"/>
        <v>113.5686</v>
      </c>
      <c r="K349" s="110">
        <f t="shared" si="97"/>
        <v>112.974</v>
      </c>
      <c r="L349" s="110">
        <f t="shared" si="98"/>
        <v>112.02264</v>
      </c>
      <c r="M349" s="110">
        <f t="shared" si="99"/>
        <v>111.07128</v>
      </c>
      <c r="AF349" s="23"/>
      <c r="AG349" s="23"/>
    </row>
    <row r="350" spans="1:33" ht="30.75" thickBot="1" x14ac:dyDescent="0.25">
      <c r="A350" s="108"/>
      <c r="B350" s="57"/>
      <c r="C350" s="129" t="s">
        <v>37</v>
      </c>
      <c r="D350" s="20" t="s">
        <v>282</v>
      </c>
      <c r="E350" s="54"/>
      <c r="F350" s="54"/>
      <c r="G350" s="111"/>
      <c r="H350" s="114">
        <v>107.83</v>
      </c>
      <c r="I350" s="110">
        <f t="shared" si="95"/>
        <v>106.21254999999999</v>
      </c>
      <c r="J350" s="110">
        <f t="shared" si="96"/>
        <v>102.97765</v>
      </c>
      <c r="K350" s="110">
        <f t="shared" si="97"/>
        <v>102.4385</v>
      </c>
      <c r="L350" s="110">
        <f t="shared" si="98"/>
        <v>101.57585999999999</v>
      </c>
      <c r="M350" s="110">
        <f t="shared" si="99"/>
        <v>100.71321999999999</v>
      </c>
      <c r="AF350" s="23"/>
      <c r="AG350" s="23"/>
    </row>
    <row r="351" spans="1:33" ht="30" x14ac:dyDescent="0.2">
      <c r="A351" s="108"/>
      <c r="B351" s="57"/>
      <c r="C351" s="129" t="s">
        <v>38</v>
      </c>
      <c r="D351" s="20" t="s">
        <v>283</v>
      </c>
      <c r="E351" s="54"/>
      <c r="F351" s="54"/>
      <c r="G351" s="111"/>
      <c r="H351" s="114">
        <v>111.38</v>
      </c>
      <c r="I351" s="110">
        <f t="shared" si="95"/>
        <v>109.7093</v>
      </c>
      <c r="J351" s="110">
        <f t="shared" si="96"/>
        <v>106.36789999999999</v>
      </c>
      <c r="K351" s="110">
        <f t="shared" si="97"/>
        <v>105.81099999999999</v>
      </c>
      <c r="L351" s="110">
        <f t="shared" si="98"/>
        <v>104.91995999999999</v>
      </c>
      <c r="M351" s="110">
        <f t="shared" si="99"/>
        <v>104.02892</v>
      </c>
      <c r="AF351" s="23"/>
      <c r="AG351" s="23"/>
    </row>
    <row r="352" spans="1:33" ht="30.75" thickBot="1" x14ac:dyDescent="0.25">
      <c r="A352" s="108"/>
      <c r="B352" s="214"/>
      <c r="C352" s="43" t="s">
        <v>39</v>
      </c>
      <c r="D352" s="67" t="s">
        <v>284</v>
      </c>
      <c r="E352" s="215" t="s">
        <v>487</v>
      </c>
      <c r="F352" s="227"/>
      <c r="G352" s="112">
        <v>0</v>
      </c>
      <c r="H352" s="123">
        <v>0</v>
      </c>
      <c r="I352" s="110">
        <f t="shared" si="95"/>
        <v>0</v>
      </c>
      <c r="J352" s="110">
        <f t="shared" si="96"/>
        <v>0</v>
      </c>
      <c r="K352" s="110">
        <f t="shared" si="97"/>
        <v>0</v>
      </c>
      <c r="L352" s="110">
        <f t="shared" si="98"/>
        <v>0</v>
      </c>
      <c r="M352" s="110">
        <f t="shared" si="99"/>
        <v>0</v>
      </c>
      <c r="AF352" s="23"/>
      <c r="AG352" s="23"/>
    </row>
    <row r="353" spans="1:33" ht="15.75" thickBot="1" x14ac:dyDescent="0.25">
      <c r="A353" s="108"/>
      <c r="B353" s="214"/>
      <c r="C353" s="43" t="s">
        <v>40</v>
      </c>
      <c r="D353" s="67" t="s">
        <v>285</v>
      </c>
      <c r="E353" s="215"/>
      <c r="F353" s="227"/>
      <c r="G353" s="112">
        <v>0</v>
      </c>
      <c r="H353" s="123">
        <v>0</v>
      </c>
      <c r="I353" s="110">
        <f t="shared" si="95"/>
        <v>0</v>
      </c>
      <c r="J353" s="110">
        <f t="shared" si="96"/>
        <v>0</v>
      </c>
      <c r="K353" s="110">
        <f t="shared" si="97"/>
        <v>0</v>
      </c>
      <c r="L353" s="110">
        <f t="shared" si="98"/>
        <v>0</v>
      </c>
      <c r="M353" s="110">
        <f t="shared" si="99"/>
        <v>0</v>
      </c>
      <c r="AF353" s="23"/>
      <c r="AG353" s="23"/>
    </row>
    <row r="354" spans="1:33" ht="18.75" customHeight="1" thickBot="1" x14ac:dyDescent="0.25">
      <c r="A354" s="108"/>
      <c r="B354" s="214"/>
      <c r="C354" s="124" t="s">
        <v>41</v>
      </c>
      <c r="D354" s="67" t="s">
        <v>286</v>
      </c>
      <c r="E354" s="215"/>
      <c r="F354" s="227"/>
      <c r="G354" s="112">
        <v>0</v>
      </c>
      <c r="H354" s="123">
        <v>0</v>
      </c>
      <c r="I354" s="110">
        <f t="shared" si="95"/>
        <v>0</v>
      </c>
      <c r="J354" s="110">
        <f t="shared" si="96"/>
        <v>0</v>
      </c>
      <c r="K354" s="110">
        <f t="shared" si="97"/>
        <v>0</v>
      </c>
      <c r="L354" s="110">
        <f t="shared" si="98"/>
        <v>0</v>
      </c>
      <c r="M354" s="110">
        <f t="shared" si="99"/>
        <v>0</v>
      </c>
      <c r="AF354" s="23"/>
      <c r="AG354" s="23"/>
    </row>
    <row r="355" spans="1:33" ht="32.25" customHeight="1" thickBot="1" x14ac:dyDescent="0.25">
      <c r="A355" s="108"/>
      <c r="B355" s="214"/>
      <c r="C355" s="124">
        <v>40761</v>
      </c>
      <c r="D355" s="67" t="s">
        <v>478</v>
      </c>
      <c r="E355" s="228" t="s">
        <v>488</v>
      </c>
      <c r="F355" s="200"/>
      <c r="G355" s="112"/>
      <c r="H355" s="123">
        <v>0</v>
      </c>
      <c r="I355" s="110">
        <f t="shared" si="95"/>
        <v>0</v>
      </c>
      <c r="J355" s="110">
        <f t="shared" si="96"/>
        <v>0</v>
      </c>
      <c r="K355" s="110">
        <f t="shared" si="97"/>
        <v>0</v>
      </c>
      <c r="L355" s="110">
        <f t="shared" si="98"/>
        <v>0</v>
      </c>
      <c r="M355" s="110">
        <f t="shared" si="99"/>
        <v>0</v>
      </c>
      <c r="AF355" s="23"/>
      <c r="AG355" s="23"/>
    </row>
    <row r="356" spans="1:33" ht="35.25" customHeight="1" thickBot="1" x14ac:dyDescent="0.25">
      <c r="A356" s="108"/>
      <c r="B356" s="214"/>
      <c r="C356" s="124">
        <v>40762</v>
      </c>
      <c r="D356" s="67" t="s">
        <v>479</v>
      </c>
      <c r="E356" s="228"/>
      <c r="F356" s="200"/>
      <c r="G356" s="112"/>
      <c r="H356" s="123">
        <v>0</v>
      </c>
      <c r="I356" s="110">
        <f t="shared" ref="I356:I357" si="128">SUM(H356-H356*0.015)</f>
        <v>0</v>
      </c>
      <c r="J356" s="110">
        <f t="shared" ref="J356:J357" si="129">SUM(H356-H356*0.045)</f>
        <v>0</v>
      </c>
      <c r="K356" s="110">
        <f t="shared" ref="K356:K357" si="130">SUM(H356-H356*0.05)</f>
        <v>0</v>
      </c>
      <c r="L356" s="110">
        <f t="shared" ref="L356:L357" si="131">SUM(H356-H356*0.058)</f>
        <v>0</v>
      </c>
      <c r="M356" s="110">
        <f t="shared" ref="M356:M357" si="132">SUM(H356-H356*0.066)</f>
        <v>0</v>
      </c>
      <c r="AF356" s="23"/>
      <c r="AG356" s="23"/>
    </row>
    <row r="357" spans="1:33" ht="36" customHeight="1" thickBot="1" x14ac:dyDescent="0.25">
      <c r="A357" s="108"/>
      <c r="B357" s="214"/>
      <c r="C357" s="124">
        <v>40763</v>
      </c>
      <c r="D357" s="67" t="s">
        <v>480</v>
      </c>
      <c r="E357" s="215"/>
      <c r="F357" s="200"/>
      <c r="G357" s="112"/>
      <c r="H357" s="123">
        <v>0</v>
      </c>
      <c r="I357" s="110">
        <f t="shared" si="128"/>
        <v>0</v>
      </c>
      <c r="J357" s="110">
        <f t="shared" si="129"/>
        <v>0</v>
      </c>
      <c r="K357" s="110">
        <f t="shared" si="130"/>
        <v>0</v>
      </c>
      <c r="L357" s="110">
        <f t="shared" si="131"/>
        <v>0</v>
      </c>
      <c r="M357" s="110">
        <f t="shared" si="132"/>
        <v>0</v>
      </c>
      <c r="AF357" s="23"/>
      <c r="AG357" s="23"/>
    </row>
    <row r="358" spans="1:33" ht="30.75" thickBot="1" x14ac:dyDescent="0.25">
      <c r="A358" s="108"/>
      <c r="B358" s="214"/>
      <c r="C358" s="43" t="s">
        <v>42</v>
      </c>
      <c r="D358" s="67" t="s">
        <v>460</v>
      </c>
      <c r="E358" s="54"/>
      <c r="F358" s="26"/>
      <c r="G358" s="113"/>
      <c r="H358" s="110">
        <v>0</v>
      </c>
      <c r="I358" s="110">
        <f t="shared" si="95"/>
        <v>0</v>
      </c>
      <c r="J358" s="110">
        <f t="shared" si="96"/>
        <v>0</v>
      </c>
      <c r="K358" s="110">
        <f t="shared" si="97"/>
        <v>0</v>
      </c>
      <c r="L358" s="110">
        <f t="shared" si="98"/>
        <v>0</v>
      </c>
      <c r="M358" s="110">
        <f t="shared" si="99"/>
        <v>0</v>
      </c>
      <c r="AF358" s="23"/>
      <c r="AG358" s="23"/>
    </row>
    <row r="359" spans="1:33" ht="30.75" thickBot="1" x14ac:dyDescent="0.25">
      <c r="A359" s="108"/>
      <c r="B359" s="214"/>
      <c r="C359" s="43" t="s">
        <v>43</v>
      </c>
      <c r="D359" s="67" t="s">
        <v>461</v>
      </c>
      <c r="E359" s="54"/>
      <c r="F359" s="26"/>
      <c r="G359" s="113"/>
      <c r="H359" s="110">
        <v>0</v>
      </c>
      <c r="I359" s="110">
        <f t="shared" si="95"/>
        <v>0</v>
      </c>
      <c r="J359" s="110">
        <f t="shared" si="96"/>
        <v>0</v>
      </c>
      <c r="K359" s="110">
        <f t="shared" si="97"/>
        <v>0</v>
      </c>
      <c r="L359" s="110">
        <f t="shared" si="98"/>
        <v>0</v>
      </c>
      <c r="M359" s="110">
        <f t="shared" si="99"/>
        <v>0</v>
      </c>
      <c r="AF359" s="23"/>
      <c r="AG359" s="23"/>
    </row>
    <row r="360" spans="1:33" ht="30.75" thickBot="1" x14ac:dyDescent="0.25">
      <c r="A360" s="108"/>
      <c r="B360" s="214"/>
      <c r="C360" s="43" t="s">
        <v>44</v>
      </c>
      <c r="D360" s="67" t="s">
        <v>462</v>
      </c>
      <c r="E360" s="54"/>
      <c r="F360" s="26"/>
      <c r="G360" s="113"/>
      <c r="H360" s="110">
        <v>0</v>
      </c>
      <c r="I360" s="110">
        <f t="shared" si="95"/>
        <v>0</v>
      </c>
      <c r="J360" s="110">
        <f t="shared" si="96"/>
        <v>0</v>
      </c>
      <c r="K360" s="110">
        <f t="shared" si="97"/>
        <v>0</v>
      </c>
      <c r="L360" s="110">
        <f t="shared" si="98"/>
        <v>0</v>
      </c>
      <c r="M360" s="110">
        <f t="shared" si="99"/>
        <v>0</v>
      </c>
      <c r="AF360" s="23"/>
      <c r="AG360" s="23"/>
    </row>
    <row r="361" spans="1:33" ht="30.75" thickBot="1" x14ac:dyDescent="0.25">
      <c r="A361" s="108"/>
      <c r="B361" s="214"/>
      <c r="C361" s="124" t="s">
        <v>45</v>
      </c>
      <c r="D361" s="67" t="s">
        <v>478</v>
      </c>
      <c r="E361" s="228" t="s">
        <v>488</v>
      </c>
      <c r="F361" s="26"/>
      <c r="G361" s="113"/>
      <c r="H361" s="110">
        <v>278.07</v>
      </c>
      <c r="I361" s="110">
        <f t="shared" si="95"/>
        <v>273.89895000000001</v>
      </c>
      <c r="J361" s="110">
        <f t="shared" si="96"/>
        <v>265.55685</v>
      </c>
      <c r="K361" s="110">
        <f t="shared" si="97"/>
        <v>264.16649999999998</v>
      </c>
      <c r="L361" s="110">
        <f t="shared" si="98"/>
        <v>261.94193999999999</v>
      </c>
      <c r="M361" s="110">
        <f t="shared" si="99"/>
        <v>259.71737999999999</v>
      </c>
      <c r="AF361" s="23"/>
      <c r="AG361" s="23"/>
    </row>
    <row r="362" spans="1:33" ht="30.75" thickBot="1" x14ac:dyDescent="0.25">
      <c r="A362" s="108"/>
      <c r="B362" s="214"/>
      <c r="C362" s="124" t="s">
        <v>46</v>
      </c>
      <c r="D362" s="67" t="s">
        <v>479</v>
      </c>
      <c r="E362" s="228"/>
      <c r="F362" s="26"/>
      <c r="G362" s="113"/>
      <c r="H362" s="110">
        <v>278.07</v>
      </c>
      <c r="I362" s="110">
        <f t="shared" si="95"/>
        <v>273.89895000000001</v>
      </c>
      <c r="J362" s="110">
        <f t="shared" si="96"/>
        <v>265.55685</v>
      </c>
      <c r="K362" s="110">
        <f t="shared" si="97"/>
        <v>264.16649999999998</v>
      </c>
      <c r="L362" s="110">
        <f t="shared" si="98"/>
        <v>261.94193999999999</v>
      </c>
      <c r="M362" s="110">
        <f t="shared" si="99"/>
        <v>259.71737999999999</v>
      </c>
      <c r="AF362" s="23"/>
      <c r="AG362" s="23"/>
    </row>
    <row r="363" spans="1:33" ht="30.75" thickBot="1" x14ac:dyDescent="0.25">
      <c r="A363" s="108"/>
      <c r="B363" s="214"/>
      <c r="C363" s="124" t="s">
        <v>47</v>
      </c>
      <c r="D363" s="67" t="s">
        <v>480</v>
      </c>
      <c r="E363" s="215"/>
      <c r="F363" s="26"/>
      <c r="G363" s="113"/>
      <c r="H363" s="110">
        <v>278.07</v>
      </c>
      <c r="I363" s="110">
        <f t="shared" si="95"/>
        <v>273.89895000000001</v>
      </c>
      <c r="J363" s="110">
        <f t="shared" si="96"/>
        <v>265.55685</v>
      </c>
      <c r="K363" s="110">
        <f t="shared" si="97"/>
        <v>264.16649999999998</v>
      </c>
      <c r="L363" s="110">
        <f t="shared" si="98"/>
        <v>261.94193999999999</v>
      </c>
      <c r="M363" s="110">
        <f t="shared" si="99"/>
        <v>259.71737999999999</v>
      </c>
      <c r="AF363" s="23"/>
      <c r="AG363" s="23"/>
    </row>
    <row r="364" spans="1:33" ht="30.75" thickBot="1" x14ac:dyDescent="0.25">
      <c r="A364" s="108"/>
      <c r="B364" s="214"/>
      <c r="C364" s="43" t="s">
        <v>48</v>
      </c>
      <c r="D364" s="25" t="s">
        <v>287</v>
      </c>
      <c r="E364" s="212" t="s">
        <v>451</v>
      </c>
      <c r="F364" s="28" t="s">
        <v>6</v>
      </c>
      <c r="G364" s="113">
        <v>0</v>
      </c>
      <c r="H364" s="110">
        <f t="shared" ref="H364:H372" si="133">SUM(G364*$L$2)</f>
        <v>0</v>
      </c>
      <c r="I364" s="110">
        <f t="shared" si="95"/>
        <v>0</v>
      </c>
      <c r="J364" s="110">
        <f t="shared" si="96"/>
        <v>0</v>
      </c>
      <c r="K364" s="110">
        <f t="shared" si="97"/>
        <v>0</v>
      </c>
      <c r="L364" s="110">
        <f t="shared" si="98"/>
        <v>0</v>
      </c>
      <c r="M364" s="110">
        <f t="shared" si="99"/>
        <v>0</v>
      </c>
      <c r="AF364" s="23" t="e">
        <f>SUM(3000/#REF!)</f>
        <v>#REF!</v>
      </c>
      <c r="AG364" s="23" t="e">
        <f>SUM(10000/#REF!)</f>
        <v>#REF!</v>
      </c>
    </row>
    <row r="365" spans="1:33" ht="30.75" thickBot="1" x14ac:dyDescent="0.25">
      <c r="A365" s="108"/>
      <c r="B365" s="214"/>
      <c r="C365" s="43" t="s">
        <v>49</v>
      </c>
      <c r="D365" s="25" t="s">
        <v>288</v>
      </c>
      <c r="E365" s="212"/>
      <c r="F365" s="28" t="s">
        <v>6</v>
      </c>
      <c r="G365" s="113">
        <v>0.53</v>
      </c>
      <c r="H365" s="110">
        <f t="shared" si="133"/>
        <v>22.26</v>
      </c>
      <c r="I365" s="110">
        <f t="shared" si="95"/>
        <v>21.926100000000002</v>
      </c>
      <c r="J365" s="110">
        <f t="shared" si="96"/>
        <v>21.258300000000002</v>
      </c>
      <c r="K365" s="110">
        <f t="shared" si="97"/>
        <v>21.147000000000002</v>
      </c>
      <c r="L365" s="110">
        <f t="shared" si="98"/>
        <v>20.968920000000001</v>
      </c>
      <c r="M365" s="110">
        <f t="shared" si="99"/>
        <v>20.790840000000003</v>
      </c>
      <c r="AF365" s="23" t="e">
        <f>SUM(3000/#REF!)</f>
        <v>#REF!</v>
      </c>
      <c r="AG365" s="23" t="e">
        <f>SUM(10000/#REF!)</f>
        <v>#REF!</v>
      </c>
    </row>
    <row r="366" spans="1:33" ht="30.75" thickBot="1" x14ac:dyDescent="0.25">
      <c r="A366" s="108"/>
      <c r="B366" s="214"/>
      <c r="C366" s="43" t="s">
        <v>50</v>
      </c>
      <c r="D366" s="25" t="s">
        <v>289</v>
      </c>
      <c r="E366" s="212"/>
      <c r="F366" s="28" t="s">
        <v>6</v>
      </c>
      <c r="G366" s="113">
        <v>0.53</v>
      </c>
      <c r="H366" s="110">
        <f t="shared" si="133"/>
        <v>22.26</v>
      </c>
      <c r="I366" s="110">
        <f t="shared" si="95"/>
        <v>21.926100000000002</v>
      </c>
      <c r="J366" s="110">
        <f t="shared" si="96"/>
        <v>21.258300000000002</v>
      </c>
      <c r="K366" s="110">
        <f t="shared" si="97"/>
        <v>21.147000000000002</v>
      </c>
      <c r="L366" s="110">
        <f t="shared" si="98"/>
        <v>20.968920000000001</v>
      </c>
      <c r="M366" s="110">
        <f t="shared" si="99"/>
        <v>20.790840000000003</v>
      </c>
      <c r="AF366" s="23" t="e">
        <f>SUM(3000/#REF!)</f>
        <v>#REF!</v>
      </c>
      <c r="AG366" s="23" t="e">
        <f>SUM(10000/#REF!)</f>
        <v>#REF!</v>
      </c>
    </row>
    <row r="367" spans="1:33" ht="30.75" thickBot="1" x14ac:dyDescent="0.25">
      <c r="A367" s="108"/>
      <c r="B367" s="214"/>
      <c r="C367" s="43" t="s">
        <v>51</v>
      </c>
      <c r="D367" s="25" t="s">
        <v>290</v>
      </c>
      <c r="E367" s="212"/>
      <c r="F367" s="28" t="s">
        <v>6</v>
      </c>
      <c r="G367" s="113">
        <v>0.53</v>
      </c>
      <c r="H367" s="110">
        <f t="shared" si="133"/>
        <v>22.26</v>
      </c>
      <c r="I367" s="110">
        <f t="shared" si="95"/>
        <v>21.926100000000002</v>
      </c>
      <c r="J367" s="110">
        <f t="shared" si="96"/>
        <v>21.258300000000002</v>
      </c>
      <c r="K367" s="110">
        <f t="shared" si="97"/>
        <v>21.147000000000002</v>
      </c>
      <c r="L367" s="110">
        <f t="shared" si="98"/>
        <v>20.968920000000001</v>
      </c>
      <c r="M367" s="110">
        <f t="shared" si="99"/>
        <v>20.790840000000003</v>
      </c>
      <c r="AF367" s="23" t="e">
        <f>SUM(3000/#REF!)</f>
        <v>#REF!</v>
      </c>
      <c r="AG367" s="23" t="e">
        <f>SUM(10000/#REF!)</f>
        <v>#REF!</v>
      </c>
    </row>
    <row r="368" spans="1:33" ht="30.75" thickBot="1" x14ac:dyDescent="0.25">
      <c r="A368" s="89"/>
      <c r="B368" s="214"/>
      <c r="C368" s="27" t="s">
        <v>52</v>
      </c>
      <c r="D368" s="25" t="s">
        <v>316</v>
      </c>
      <c r="E368" s="28"/>
      <c r="F368" s="28"/>
      <c r="G368" s="113">
        <v>0</v>
      </c>
      <c r="H368" s="110">
        <f t="shared" si="133"/>
        <v>0</v>
      </c>
      <c r="I368" s="110">
        <f t="shared" si="95"/>
        <v>0</v>
      </c>
      <c r="J368" s="110">
        <f t="shared" si="96"/>
        <v>0</v>
      </c>
      <c r="K368" s="110">
        <f t="shared" si="97"/>
        <v>0</v>
      </c>
      <c r="L368" s="110">
        <f t="shared" si="98"/>
        <v>0</v>
      </c>
      <c r="M368" s="110">
        <f t="shared" si="99"/>
        <v>0</v>
      </c>
      <c r="AF368" s="23"/>
      <c r="AG368" s="23"/>
    </row>
    <row r="369" spans="1:33" ht="30.75" thickBot="1" x14ac:dyDescent="0.25">
      <c r="A369" s="89"/>
      <c r="B369" s="214"/>
      <c r="C369" s="27" t="s">
        <v>53</v>
      </c>
      <c r="D369" s="25" t="s">
        <v>316</v>
      </c>
      <c r="E369" s="28"/>
      <c r="F369" s="28"/>
      <c r="G369" s="113">
        <v>0</v>
      </c>
      <c r="H369" s="110">
        <f t="shared" si="133"/>
        <v>0</v>
      </c>
      <c r="I369" s="110">
        <f t="shared" si="95"/>
        <v>0</v>
      </c>
      <c r="J369" s="110">
        <f t="shared" si="96"/>
        <v>0</v>
      </c>
      <c r="K369" s="110">
        <f t="shared" si="97"/>
        <v>0</v>
      </c>
      <c r="L369" s="110">
        <f t="shared" si="98"/>
        <v>0</v>
      </c>
      <c r="M369" s="110">
        <f t="shared" si="99"/>
        <v>0</v>
      </c>
      <c r="AF369" s="23"/>
      <c r="AG369" s="23"/>
    </row>
    <row r="370" spans="1:33" ht="30.75" thickBot="1" x14ac:dyDescent="0.25">
      <c r="A370" s="89"/>
      <c r="B370" s="214"/>
      <c r="C370" s="27" t="s">
        <v>54</v>
      </c>
      <c r="D370" s="25" t="s">
        <v>316</v>
      </c>
      <c r="E370" s="28"/>
      <c r="F370" s="28"/>
      <c r="G370" s="113">
        <v>0</v>
      </c>
      <c r="H370" s="110">
        <f t="shared" si="133"/>
        <v>0</v>
      </c>
      <c r="I370" s="110">
        <f t="shared" si="95"/>
        <v>0</v>
      </c>
      <c r="J370" s="110">
        <f t="shared" si="96"/>
        <v>0</v>
      </c>
      <c r="K370" s="110">
        <f t="shared" si="97"/>
        <v>0</v>
      </c>
      <c r="L370" s="110">
        <f t="shared" si="98"/>
        <v>0</v>
      </c>
      <c r="M370" s="110">
        <f t="shared" si="99"/>
        <v>0</v>
      </c>
      <c r="AF370" s="23"/>
      <c r="AG370" s="23"/>
    </row>
    <row r="371" spans="1:33" ht="30.75" thickBot="1" x14ac:dyDescent="0.25">
      <c r="A371" s="89"/>
      <c r="B371" s="214"/>
      <c r="C371" s="27" t="s">
        <v>55</v>
      </c>
      <c r="D371" s="25" t="s">
        <v>316</v>
      </c>
      <c r="E371" s="28"/>
      <c r="F371" s="28"/>
      <c r="G371" s="113">
        <v>0.57999999999999996</v>
      </c>
      <c r="H371" s="110">
        <f t="shared" si="133"/>
        <v>24.36</v>
      </c>
      <c r="I371" s="110">
        <f t="shared" ref="I371:I407" si="134">SUM(H371-H371*0.015)</f>
        <v>23.994599999999998</v>
      </c>
      <c r="J371" s="110">
        <f t="shared" ref="J371:J407" si="135">SUM(H371-H371*0.045)</f>
        <v>23.2638</v>
      </c>
      <c r="K371" s="110">
        <f t="shared" ref="K371:K407" si="136">SUM(H371-H371*0.05)</f>
        <v>23.141999999999999</v>
      </c>
      <c r="L371" s="110">
        <f t="shared" ref="L371:L407" si="137">SUM(H371-H371*0.058)</f>
        <v>22.947119999999998</v>
      </c>
      <c r="M371" s="110">
        <f t="shared" ref="M371:M407" si="138">SUM(H371-H371*0.066)</f>
        <v>22.75224</v>
      </c>
      <c r="AF371" s="23"/>
      <c r="AG371" s="23"/>
    </row>
    <row r="372" spans="1:33" ht="15.75" thickBot="1" x14ac:dyDescent="0.25">
      <c r="A372" s="89"/>
      <c r="B372" s="214"/>
      <c r="C372" s="49">
        <v>177</v>
      </c>
      <c r="D372" s="34" t="s">
        <v>95</v>
      </c>
      <c r="E372" s="35" t="s">
        <v>406</v>
      </c>
      <c r="F372" s="35"/>
      <c r="G372" s="111">
        <v>0</v>
      </c>
      <c r="H372" s="110">
        <f t="shared" si="133"/>
        <v>0</v>
      </c>
      <c r="I372" s="110">
        <f t="shared" si="134"/>
        <v>0</v>
      </c>
      <c r="J372" s="110">
        <f t="shared" si="135"/>
        <v>0</v>
      </c>
      <c r="K372" s="110">
        <f t="shared" si="136"/>
        <v>0</v>
      </c>
      <c r="L372" s="110">
        <f t="shared" si="137"/>
        <v>0</v>
      </c>
      <c r="M372" s="110">
        <f t="shared" si="138"/>
        <v>0</v>
      </c>
      <c r="AF372" s="23" t="e">
        <f>SUM(3000/#REF!)</f>
        <v>#REF!</v>
      </c>
      <c r="AG372" s="23" t="e">
        <f>SUM(10000/#REF!)</f>
        <v>#REF!</v>
      </c>
    </row>
    <row r="373" spans="1:33" ht="30" x14ac:dyDescent="0.2">
      <c r="A373" s="89"/>
      <c r="B373" s="237"/>
      <c r="C373" s="27">
        <v>19261</v>
      </c>
      <c r="D373" s="46" t="s">
        <v>472</v>
      </c>
      <c r="E373" s="240" t="s">
        <v>481</v>
      </c>
      <c r="F373" s="157" t="s">
        <v>56</v>
      </c>
      <c r="G373" s="111"/>
      <c r="H373" s="110">
        <v>238.34</v>
      </c>
      <c r="I373" s="110">
        <f t="shared" ref="I373:I374" si="139">SUM(H373-H373*0.015)</f>
        <v>234.76490000000001</v>
      </c>
      <c r="J373" s="110">
        <f t="shared" ref="J373:J374" si="140">SUM(H373-H373*0.045)</f>
        <v>227.6147</v>
      </c>
      <c r="K373" s="110">
        <f t="shared" ref="K373:K374" si="141">SUM(H373-H373*0.05)</f>
        <v>226.423</v>
      </c>
      <c r="L373" s="110">
        <f t="shared" ref="L373:L374" si="142">SUM(H373-H373*0.058)</f>
        <v>224.51627999999999</v>
      </c>
      <c r="M373" s="110">
        <f t="shared" ref="M373:M374" si="143">SUM(H373-H373*0.066)</f>
        <v>222.60955999999999</v>
      </c>
      <c r="AF373" s="23"/>
      <c r="AG373" s="23"/>
    </row>
    <row r="374" spans="1:33" ht="30" x14ac:dyDescent="0.2">
      <c r="A374" s="89"/>
      <c r="B374" s="238"/>
      <c r="C374" s="27">
        <v>19263</v>
      </c>
      <c r="D374" s="46" t="s">
        <v>293</v>
      </c>
      <c r="E374" s="241"/>
      <c r="F374" s="157" t="s">
        <v>56</v>
      </c>
      <c r="G374" s="111"/>
      <c r="H374" s="110">
        <v>238.34</v>
      </c>
      <c r="I374" s="110">
        <f t="shared" si="139"/>
        <v>234.76490000000001</v>
      </c>
      <c r="J374" s="110">
        <f t="shared" si="140"/>
        <v>227.6147</v>
      </c>
      <c r="K374" s="110">
        <f t="shared" si="141"/>
        <v>226.423</v>
      </c>
      <c r="L374" s="110">
        <f t="shared" si="142"/>
        <v>224.51627999999999</v>
      </c>
      <c r="M374" s="110">
        <f t="shared" si="143"/>
        <v>222.60955999999999</v>
      </c>
      <c r="AF374" s="23"/>
      <c r="AG374" s="23"/>
    </row>
    <row r="375" spans="1:33" ht="30" x14ac:dyDescent="0.2">
      <c r="A375" s="89"/>
      <c r="B375" s="238"/>
      <c r="C375" s="27">
        <v>1932</v>
      </c>
      <c r="D375" s="46" t="s">
        <v>525</v>
      </c>
      <c r="E375" s="241"/>
      <c r="F375" s="157"/>
      <c r="G375" s="111"/>
      <c r="H375" s="110">
        <v>140.84</v>
      </c>
      <c r="I375" s="110">
        <f t="shared" ref="I375:I377" si="144">SUM(H375-H375*0.015)</f>
        <v>138.72740000000002</v>
      </c>
      <c r="J375" s="110">
        <f t="shared" ref="J375:J377" si="145">SUM(H375-H375*0.045)</f>
        <v>134.50220000000002</v>
      </c>
      <c r="K375" s="110">
        <f t="shared" ref="K375:K377" si="146">SUM(H375-H375*0.05)</f>
        <v>133.798</v>
      </c>
      <c r="L375" s="110">
        <f t="shared" ref="L375:L377" si="147">SUM(H375-H375*0.058)</f>
        <v>132.67128</v>
      </c>
      <c r="M375" s="110">
        <f t="shared" ref="M375:M377" si="148">SUM(H375-H375*0.066)</f>
        <v>131.54455999999999</v>
      </c>
      <c r="AF375" s="23"/>
      <c r="AG375" s="23"/>
    </row>
    <row r="376" spans="1:33" ht="30" x14ac:dyDescent="0.2">
      <c r="A376" s="89"/>
      <c r="B376" s="238"/>
      <c r="C376" s="27">
        <v>1933</v>
      </c>
      <c r="D376" s="46" t="s">
        <v>526</v>
      </c>
      <c r="E376" s="241"/>
      <c r="F376" s="157"/>
      <c r="G376" s="111"/>
      <c r="H376" s="110">
        <v>162.51</v>
      </c>
      <c r="I376" s="110">
        <f t="shared" si="144"/>
        <v>160.07235</v>
      </c>
      <c r="J376" s="110">
        <f t="shared" si="145"/>
        <v>155.19704999999999</v>
      </c>
      <c r="K376" s="110">
        <f t="shared" si="146"/>
        <v>154.3845</v>
      </c>
      <c r="L376" s="110">
        <f t="shared" si="147"/>
        <v>153.08441999999999</v>
      </c>
      <c r="M376" s="110">
        <f t="shared" si="148"/>
        <v>151.78433999999999</v>
      </c>
      <c r="AF376" s="23"/>
      <c r="AG376" s="23"/>
    </row>
    <row r="377" spans="1:33" ht="30" x14ac:dyDescent="0.2">
      <c r="A377" s="89"/>
      <c r="B377" s="238"/>
      <c r="C377" s="27">
        <v>1934</v>
      </c>
      <c r="D377" s="46" t="s">
        <v>527</v>
      </c>
      <c r="E377" s="241"/>
      <c r="F377" s="157"/>
      <c r="G377" s="111"/>
      <c r="H377" s="110">
        <v>198.62</v>
      </c>
      <c r="I377" s="110">
        <f t="shared" si="144"/>
        <v>195.64070000000001</v>
      </c>
      <c r="J377" s="110">
        <f t="shared" si="145"/>
        <v>189.68209999999999</v>
      </c>
      <c r="K377" s="110">
        <f t="shared" si="146"/>
        <v>188.68899999999999</v>
      </c>
      <c r="L377" s="110">
        <f t="shared" si="147"/>
        <v>187.10004000000001</v>
      </c>
      <c r="M377" s="110">
        <f t="shared" si="148"/>
        <v>185.51107999999999</v>
      </c>
      <c r="AF377" s="23"/>
      <c r="AG377" s="23"/>
    </row>
    <row r="378" spans="1:33" ht="30" x14ac:dyDescent="0.2">
      <c r="A378" s="89"/>
      <c r="B378" s="238"/>
      <c r="C378" s="43">
        <v>192761</v>
      </c>
      <c r="D378" s="46" t="s">
        <v>472</v>
      </c>
      <c r="E378" s="236" t="s">
        <v>463</v>
      </c>
      <c r="F378" s="50" t="s">
        <v>56</v>
      </c>
      <c r="G378" s="128"/>
      <c r="H378" s="123">
        <v>0</v>
      </c>
      <c r="I378" s="123">
        <f t="shared" si="134"/>
        <v>0</v>
      </c>
      <c r="J378" s="132">
        <f t="shared" si="135"/>
        <v>0</v>
      </c>
      <c r="K378" s="123">
        <f t="shared" si="136"/>
        <v>0</v>
      </c>
      <c r="L378" s="110">
        <f t="shared" si="137"/>
        <v>0</v>
      </c>
      <c r="M378" s="123">
        <f t="shared" si="138"/>
        <v>0</v>
      </c>
      <c r="AF378" s="23"/>
      <c r="AG378" s="23"/>
    </row>
    <row r="379" spans="1:33" ht="30" x14ac:dyDescent="0.2">
      <c r="A379" s="89"/>
      <c r="B379" s="238"/>
      <c r="C379" s="43">
        <v>192762</v>
      </c>
      <c r="D379" s="46" t="s">
        <v>473</v>
      </c>
      <c r="E379" s="236"/>
      <c r="F379" s="157"/>
      <c r="G379" s="128"/>
      <c r="H379" s="123">
        <v>0</v>
      </c>
      <c r="I379" s="123">
        <f t="shared" si="134"/>
        <v>0</v>
      </c>
      <c r="J379" s="132">
        <f t="shared" si="135"/>
        <v>0</v>
      </c>
      <c r="K379" s="123">
        <f t="shared" si="136"/>
        <v>0</v>
      </c>
      <c r="L379" s="110">
        <f t="shared" si="137"/>
        <v>0</v>
      </c>
      <c r="M379" s="123">
        <f t="shared" si="138"/>
        <v>0</v>
      </c>
      <c r="AF379" s="23"/>
      <c r="AG379" s="23"/>
    </row>
    <row r="380" spans="1:33" ht="30" x14ac:dyDescent="0.2">
      <c r="A380" s="89"/>
      <c r="B380" s="238"/>
      <c r="C380" s="70">
        <v>192561</v>
      </c>
      <c r="D380" s="46" t="s">
        <v>291</v>
      </c>
      <c r="E380" s="236"/>
      <c r="F380" s="50" t="s">
        <v>57</v>
      </c>
      <c r="G380" s="128"/>
      <c r="H380" s="123">
        <v>0</v>
      </c>
      <c r="I380" s="110">
        <f t="shared" si="134"/>
        <v>0</v>
      </c>
      <c r="J380" s="110">
        <f t="shared" si="135"/>
        <v>0</v>
      </c>
      <c r="K380" s="110">
        <f t="shared" si="136"/>
        <v>0</v>
      </c>
      <c r="L380" s="110">
        <f t="shared" si="137"/>
        <v>0</v>
      </c>
      <c r="M380" s="110">
        <f t="shared" si="138"/>
        <v>0</v>
      </c>
      <c r="AF380" s="23" t="e">
        <f>SUM(3000/#REF!)</f>
        <v>#REF!</v>
      </c>
      <c r="AG380" s="23" t="e">
        <f>SUM(10000/#REF!)</f>
        <v>#REF!</v>
      </c>
    </row>
    <row r="381" spans="1:33" ht="30" x14ac:dyDescent="0.2">
      <c r="A381" s="89"/>
      <c r="B381" s="238"/>
      <c r="C381" s="70">
        <v>192562</v>
      </c>
      <c r="D381" s="46" t="s">
        <v>292</v>
      </c>
      <c r="E381" s="236"/>
      <c r="F381" s="50" t="s">
        <v>57</v>
      </c>
      <c r="G381" s="128"/>
      <c r="H381" s="123">
        <v>0</v>
      </c>
      <c r="I381" s="110">
        <f t="shared" si="134"/>
        <v>0</v>
      </c>
      <c r="J381" s="110">
        <f t="shared" si="135"/>
        <v>0</v>
      </c>
      <c r="K381" s="110">
        <f t="shared" si="136"/>
        <v>0</v>
      </c>
      <c r="L381" s="110">
        <f t="shared" si="137"/>
        <v>0</v>
      </c>
      <c r="M381" s="110">
        <f t="shared" si="138"/>
        <v>0</v>
      </c>
      <c r="AF381" s="23" t="e">
        <f>SUM(3000/#REF!)</f>
        <v>#REF!</v>
      </c>
      <c r="AG381" s="23"/>
    </row>
    <row r="382" spans="1:33" ht="30" x14ac:dyDescent="0.2">
      <c r="A382" s="89"/>
      <c r="B382" s="238"/>
      <c r="C382" s="70">
        <v>192563</v>
      </c>
      <c r="D382" s="46" t="s">
        <v>293</v>
      </c>
      <c r="E382" s="236"/>
      <c r="F382" s="50" t="s">
        <v>57</v>
      </c>
      <c r="G382" s="128"/>
      <c r="H382" s="123">
        <v>0</v>
      </c>
      <c r="I382" s="110">
        <f t="shared" si="134"/>
        <v>0</v>
      </c>
      <c r="J382" s="110">
        <f t="shared" si="135"/>
        <v>0</v>
      </c>
      <c r="K382" s="110">
        <f t="shared" si="136"/>
        <v>0</v>
      </c>
      <c r="L382" s="110">
        <f t="shared" si="137"/>
        <v>0</v>
      </c>
      <c r="M382" s="110">
        <f t="shared" si="138"/>
        <v>0</v>
      </c>
      <c r="AF382" s="23" t="e">
        <f>SUM(3000/#REF!)</f>
        <v>#REF!</v>
      </c>
      <c r="AG382" s="23"/>
    </row>
    <row r="383" spans="1:33" ht="30" x14ac:dyDescent="0.2">
      <c r="A383" s="89"/>
      <c r="B383" s="238"/>
      <c r="C383" s="71">
        <v>1924162</v>
      </c>
      <c r="D383" s="36" t="s">
        <v>294</v>
      </c>
      <c r="E383" s="72" t="s">
        <v>464</v>
      </c>
      <c r="F383" s="28" t="s">
        <v>57</v>
      </c>
      <c r="G383" s="112">
        <v>0</v>
      </c>
      <c r="H383" s="123">
        <v>0</v>
      </c>
      <c r="I383" s="110">
        <f t="shared" si="134"/>
        <v>0</v>
      </c>
      <c r="J383" s="110">
        <f t="shared" si="135"/>
        <v>0</v>
      </c>
      <c r="K383" s="110">
        <f t="shared" si="136"/>
        <v>0</v>
      </c>
      <c r="L383" s="110">
        <f t="shared" si="137"/>
        <v>0</v>
      </c>
      <c r="M383" s="110">
        <f t="shared" si="138"/>
        <v>0</v>
      </c>
      <c r="AF383" s="23"/>
      <c r="AG383" s="23"/>
    </row>
    <row r="384" spans="1:33" ht="30" x14ac:dyDescent="0.2">
      <c r="A384" s="89"/>
      <c r="B384" s="238"/>
      <c r="C384" s="71">
        <v>1924161</v>
      </c>
      <c r="D384" s="46" t="s">
        <v>295</v>
      </c>
      <c r="E384" s="72" t="s">
        <v>464</v>
      </c>
      <c r="F384" s="28" t="s">
        <v>57</v>
      </c>
      <c r="G384" s="112">
        <v>0</v>
      </c>
      <c r="H384" s="123">
        <v>0</v>
      </c>
      <c r="I384" s="110">
        <f t="shared" si="134"/>
        <v>0</v>
      </c>
      <c r="J384" s="110">
        <f t="shared" si="135"/>
        <v>0</v>
      </c>
      <c r="K384" s="110">
        <f t="shared" si="136"/>
        <v>0</v>
      </c>
      <c r="L384" s="110">
        <f t="shared" si="137"/>
        <v>0</v>
      </c>
      <c r="M384" s="110">
        <f t="shared" si="138"/>
        <v>0</v>
      </c>
      <c r="AF384" s="23"/>
      <c r="AG384" s="23"/>
    </row>
    <row r="385" spans="1:33" ht="30" x14ac:dyDescent="0.2">
      <c r="A385" s="89"/>
      <c r="B385" s="238"/>
      <c r="C385" s="71">
        <v>192361</v>
      </c>
      <c r="D385" s="46" t="s">
        <v>291</v>
      </c>
      <c r="E385" s="234" t="s">
        <v>481</v>
      </c>
      <c r="F385" s="180" t="s">
        <v>57</v>
      </c>
      <c r="G385" s="112"/>
      <c r="H385" s="123">
        <v>172.62</v>
      </c>
      <c r="I385" s="110">
        <f t="shared" si="134"/>
        <v>170.0307</v>
      </c>
      <c r="J385" s="110">
        <f t="shared" si="135"/>
        <v>164.85210000000001</v>
      </c>
      <c r="K385" s="110">
        <f t="shared" si="136"/>
        <v>163.989</v>
      </c>
      <c r="L385" s="110">
        <f t="shared" si="137"/>
        <v>162.60804000000002</v>
      </c>
      <c r="M385" s="110">
        <f t="shared" si="138"/>
        <v>161.22708</v>
      </c>
      <c r="AF385" s="23"/>
      <c r="AG385" s="23"/>
    </row>
    <row r="386" spans="1:33" ht="30" x14ac:dyDescent="0.2">
      <c r="A386" s="89"/>
      <c r="B386" s="238"/>
      <c r="C386" s="71">
        <v>192362</v>
      </c>
      <c r="D386" s="46" t="s">
        <v>292</v>
      </c>
      <c r="E386" s="235"/>
      <c r="F386" s="180" t="s">
        <v>57</v>
      </c>
      <c r="G386" s="112"/>
      <c r="H386" s="123">
        <v>172.62</v>
      </c>
      <c r="I386" s="110">
        <f t="shared" si="134"/>
        <v>170.0307</v>
      </c>
      <c r="J386" s="110">
        <f t="shared" si="135"/>
        <v>164.85210000000001</v>
      </c>
      <c r="K386" s="110">
        <f t="shared" si="136"/>
        <v>163.989</v>
      </c>
      <c r="L386" s="110">
        <f t="shared" si="137"/>
        <v>162.60804000000002</v>
      </c>
      <c r="M386" s="110">
        <f t="shared" si="138"/>
        <v>161.22708</v>
      </c>
      <c r="AF386" s="23"/>
      <c r="AG386" s="23"/>
    </row>
    <row r="387" spans="1:33" ht="30" x14ac:dyDescent="0.2">
      <c r="A387" s="89"/>
      <c r="B387" s="238"/>
      <c r="C387" s="71">
        <v>192363</v>
      </c>
      <c r="D387" s="46" t="s">
        <v>293</v>
      </c>
      <c r="E387" s="236"/>
      <c r="F387" s="180" t="s">
        <v>57</v>
      </c>
      <c r="G387" s="112"/>
      <c r="H387" s="123">
        <v>172.62</v>
      </c>
      <c r="I387" s="110">
        <f t="shared" si="134"/>
        <v>170.0307</v>
      </c>
      <c r="J387" s="110">
        <f t="shared" si="135"/>
        <v>164.85210000000001</v>
      </c>
      <c r="K387" s="110">
        <f t="shared" si="136"/>
        <v>163.989</v>
      </c>
      <c r="L387" s="110">
        <f t="shared" si="137"/>
        <v>162.60804000000002</v>
      </c>
      <c r="M387" s="110">
        <f t="shared" si="138"/>
        <v>161.22708</v>
      </c>
      <c r="AF387" s="23"/>
      <c r="AG387" s="23"/>
    </row>
    <row r="388" spans="1:33" ht="30.75" thickBot="1" x14ac:dyDescent="0.25">
      <c r="A388" s="89"/>
      <c r="B388" s="238"/>
      <c r="C388" s="71">
        <v>191362</v>
      </c>
      <c r="D388" s="34" t="s">
        <v>296</v>
      </c>
      <c r="E388" s="72" t="s">
        <v>464</v>
      </c>
      <c r="F388" s="28" t="s">
        <v>57</v>
      </c>
      <c r="G388" s="112">
        <v>0</v>
      </c>
      <c r="H388" s="123">
        <v>154.1</v>
      </c>
      <c r="I388" s="110">
        <f t="shared" si="134"/>
        <v>151.7885</v>
      </c>
      <c r="J388" s="110">
        <f t="shared" si="135"/>
        <v>147.16550000000001</v>
      </c>
      <c r="K388" s="110">
        <f t="shared" si="136"/>
        <v>146.39499999999998</v>
      </c>
      <c r="L388" s="110">
        <f t="shared" si="137"/>
        <v>145.16219999999998</v>
      </c>
      <c r="M388" s="110">
        <f t="shared" si="138"/>
        <v>143.92939999999999</v>
      </c>
      <c r="AF388" s="23"/>
      <c r="AG388" s="23"/>
    </row>
    <row r="389" spans="1:33" ht="30" x14ac:dyDescent="0.2">
      <c r="A389" s="89"/>
      <c r="B389" s="238"/>
      <c r="C389" s="71">
        <v>191363</v>
      </c>
      <c r="D389" s="25" t="s">
        <v>315</v>
      </c>
      <c r="E389" s="72" t="s">
        <v>464</v>
      </c>
      <c r="F389" s="28" t="s">
        <v>57</v>
      </c>
      <c r="G389" s="112">
        <v>0</v>
      </c>
      <c r="H389" s="123">
        <v>154.1</v>
      </c>
      <c r="I389" s="110">
        <f t="shared" si="134"/>
        <v>151.7885</v>
      </c>
      <c r="J389" s="110">
        <f t="shared" si="135"/>
        <v>147.16550000000001</v>
      </c>
      <c r="K389" s="110">
        <f t="shared" si="136"/>
        <v>146.39499999999998</v>
      </c>
      <c r="L389" s="110">
        <f t="shared" si="137"/>
        <v>145.16219999999998</v>
      </c>
      <c r="M389" s="110">
        <f t="shared" si="138"/>
        <v>143.92939999999999</v>
      </c>
      <c r="AF389" s="23"/>
      <c r="AG389" s="23"/>
    </row>
    <row r="390" spans="1:33" ht="30.75" thickBot="1" x14ac:dyDescent="0.25">
      <c r="A390" s="89"/>
      <c r="B390" s="239"/>
      <c r="C390" s="69" t="s">
        <v>58</v>
      </c>
      <c r="D390" s="25" t="s">
        <v>297</v>
      </c>
      <c r="E390" s="158"/>
      <c r="F390" s="28" t="s">
        <v>57</v>
      </c>
      <c r="G390" s="113"/>
      <c r="H390" s="110">
        <v>0</v>
      </c>
      <c r="I390" s="110">
        <f t="shared" si="134"/>
        <v>0</v>
      </c>
      <c r="J390" s="110">
        <f t="shared" si="135"/>
        <v>0</v>
      </c>
      <c r="K390" s="110">
        <f t="shared" si="136"/>
        <v>0</v>
      </c>
      <c r="L390" s="110">
        <f t="shared" si="137"/>
        <v>0</v>
      </c>
      <c r="M390" s="110">
        <f t="shared" si="138"/>
        <v>0</v>
      </c>
      <c r="AF390" s="23" t="e">
        <f>SUM(3000/#REF!)</f>
        <v>#REF!</v>
      </c>
      <c r="AG390" s="23" t="e">
        <f>SUM(10000/#REF!)</f>
        <v>#REF!</v>
      </c>
    </row>
    <row r="391" spans="1:33" ht="23.25" thickBot="1" x14ac:dyDescent="0.25">
      <c r="A391" s="133"/>
      <c r="B391" s="233" t="s">
        <v>471</v>
      </c>
      <c r="C391" s="73" t="s">
        <v>59</v>
      </c>
      <c r="D391" s="52" t="s">
        <v>87</v>
      </c>
      <c r="E391" s="68" t="s">
        <v>430</v>
      </c>
      <c r="F391" s="68" t="s">
        <v>6</v>
      </c>
      <c r="G391" s="109">
        <v>0.86</v>
      </c>
      <c r="H391" s="110">
        <f>SUM(G391*$L$2)</f>
        <v>36.119999999999997</v>
      </c>
      <c r="I391" s="110">
        <f t="shared" si="134"/>
        <v>35.578199999999995</v>
      </c>
      <c r="J391" s="110">
        <f t="shared" si="135"/>
        <v>34.494599999999998</v>
      </c>
      <c r="K391" s="110">
        <f t="shared" si="136"/>
        <v>34.314</v>
      </c>
      <c r="L391" s="110">
        <f t="shared" si="137"/>
        <v>34.025039999999997</v>
      </c>
      <c r="M391" s="110">
        <f t="shared" si="138"/>
        <v>33.736080000000001</v>
      </c>
      <c r="AF391" s="23" t="e">
        <f>SUM(3000/#REF!)</f>
        <v>#REF!</v>
      </c>
      <c r="AG391" s="23" t="e">
        <f>SUM(10000/#REF!)</f>
        <v>#REF!</v>
      </c>
    </row>
    <row r="392" spans="1:33" ht="23.25" thickBot="1" x14ac:dyDescent="0.25">
      <c r="A392" s="48"/>
      <c r="B392" s="233"/>
      <c r="C392" s="43" t="s">
        <v>60</v>
      </c>
      <c r="D392" s="25" t="s">
        <v>87</v>
      </c>
      <c r="E392" s="28" t="s">
        <v>430</v>
      </c>
      <c r="F392" s="28" t="s">
        <v>6</v>
      </c>
      <c r="G392" s="113">
        <v>0.86</v>
      </c>
      <c r="H392" s="110">
        <f>SUM(G392*$L$2)</f>
        <v>36.119999999999997</v>
      </c>
      <c r="I392" s="110">
        <f t="shared" si="134"/>
        <v>35.578199999999995</v>
      </c>
      <c r="J392" s="110">
        <f t="shared" si="135"/>
        <v>34.494599999999998</v>
      </c>
      <c r="K392" s="110">
        <f t="shared" si="136"/>
        <v>34.314</v>
      </c>
      <c r="L392" s="110">
        <f t="shared" si="137"/>
        <v>34.025039999999997</v>
      </c>
      <c r="M392" s="110">
        <f t="shared" si="138"/>
        <v>33.736080000000001</v>
      </c>
      <c r="AF392" s="23" t="e">
        <f>SUM(3000/#REF!)</f>
        <v>#REF!</v>
      </c>
      <c r="AG392" s="23" t="e">
        <f>SUM(10000/#REF!)</f>
        <v>#REF!</v>
      </c>
    </row>
    <row r="393" spans="1:33" ht="30.75" thickBot="1" x14ac:dyDescent="0.25">
      <c r="A393" s="48"/>
      <c r="B393" s="233"/>
      <c r="C393" s="27">
        <v>422</v>
      </c>
      <c r="D393" s="25" t="s">
        <v>311</v>
      </c>
      <c r="E393" s="28" t="s">
        <v>430</v>
      </c>
      <c r="F393" s="28" t="s">
        <v>70</v>
      </c>
      <c r="G393" s="113"/>
      <c r="H393" s="123">
        <v>245.94</v>
      </c>
      <c r="I393" s="110">
        <f t="shared" si="134"/>
        <v>242.2509</v>
      </c>
      <c r="J393" s="110">
        <f t="shared" si="135"/>
        <v>234.87270000000001</v>
      </c>
      <c r="K393" s="110">
        <f t="shared" si="136"/>
        <v>233.643</v>
      </c>
      <c r="L393" s="110">
        <f t="shared" si="137"/>
        <v>231.67547999999999</v>
      </c>
      <c r="M393" s="110">
        <f t="shared" si="138"/>
        <v>229.70795999999999</v>
      </c>
      <c r="AF393" s="23" t="e">
        <f>SUM(3000/#REF!)</f>
        <v>#REF!</v>
      </c>
      <c r="AG393" s="23" t="e">
        <f>SUM(10000/#REF!)</f>
        <v>#REF!</v>
      </c>
    </row>
    <row r="394" spans="1:33" ht="23.25" thickBot="1" x14ac:dyDescent="0.25">
      <c r="A394" s="48"/>
      <c r="B394" s="233"/>
      <c r="C394" s="125">
        <v>423</v>
      </c>
      <c r="D394" s="25" t="s">
        <v>312</v>
      </c>
      <c r="E394" s="28" t="s">
        <v>430</v>
      </c>
      <c r="F394" s="28" t="s">
        <v>71</v>
      </c>
      <c r="G394" s="113">
        <v>3.22</v>
      </c>
      <c r="H394" s="110">
        <f>SUM(G394*$L$2)</f>
        <v>135.24</v>
      </c>
      <c r="I394" s="110">
        <f t="shared" si="134"/>
        <v>133.2114</v>
      </c>
      <c r="J394" s="110">
        <f t="shared" si="135"/>
        <v>129.1542</v>
      </c>
      <c r="K394" s="110">
        <f t="shared" si="136"/>
        <v>128.47800000000001</v>
      </c>
      <c r="L394" s="110">
        <f t="shared" si="137"/>
        <v>127.39608000000001</v>
      </c>
      <c r="M394" s="110">
        <f t="shared" si="138"/>
        <v>126.31416000000002</v>
      </c>
      <c r="AF394" s="23" t="e">
        <f>SUM(3000/#REF!)</f>
        <v>#REF!</v>
      </c>
      <c r="AG394" s="23" t="e">
        <f>SUM(10000/#REF!)</f>
        <v>#REF!</v>
      </c>
    </row>
    <row r="395" spans="1:33" ht="15.75" thickBot="1" x14ac:dyDescent="0.25">
      <c r="A395" s="48"/>
      <c r="B395" s="233"/>
      <c r="C395" s="27">
        <v>424</v>
      </c>
      <c r="D395" s="25" t="s">
        <v>313</v>
      </c>
      <c r="E395" s="28"/>
      <c r="F395" s="28"/>
      <c r="G395" s="113">
        <v>0</v>
      </c>
      <c r="H395" s="123">
        <f>SUM(G395*27)</f>
        <v>0</v>
      </c>
      <c r="I395" s="110">
        <f t="shared" si="134"/>
        <v>0</v>
      </c>
      <c r="J395" s="110">
        <f t="shared" si="135"/>
        <v>0</v>
      </c>
      <c r="K395" s="110">
        <f t="shared" si="136"/>
        <v>0</v>
      </c>
      <c r="L395" s="110">
        <f t="shared" si="137"/>
        <v>0</v>
      </c>
      <c r="M395" s="110">
        <f t="shared" si="138"/>
        <v>0</v>
      </c>
      <c r="AF395" s="23"/>
      <c r="AG395" s="23"/>
    </row>
    <row r="396" spans="1:33" ht="15.75" thickBot="1" x14ac:dyDescent="0.25">
      <c r="A396" s="48"/>
      <c r="B396" s="233"/>
      <c r="C396" s="27">
        <v>425</v>
      </c>
      <c r="D396" s="25" t="s">
        <v>88</v>
      </c>
      <c r="E396" s="28"/>
      <c r="F396" s="28"/>
      <c r="G396" s="113"/>
      <c r="H396" s="110">
        <v>108.86</v>
      </c>
      <c r="I396" s="110">
        <f t="shared" si="134"/>
        <v>107.22709999999999</v>
      </c>
      <c r="J396" s="110">
        <f t="shared" si="135"/>
        <v>103.96129999999999</v>
      </c>
      <c r="K396" s="110">
        <f t="shared" si="136"/>
        <v>103.417</v>
      </c>
      <c r="L396" s="110">
        <f t="shared" si="137"/>
        <v>102.54612</v>
      </c>
      <c r="M396" s="110">
        <f t="shared" si="138"/>
        <v>101.67524</v>
      </c>
      <c r="AF396" s="23"/>
      <c r="AG396" s="23"/>
    </row>
    <row r="397" spans="1:33" ht="15.75" thickBot="1" x14ac:dyDescent="0.25">
      <c r="A397" s="47"/>
      <c r="B397" s="233"/>
      <c r="C397" s="125">
        <v>42</v>
      </c>
      <c r="D397" s="25" t="s">
        <v>314</v>
      </c>
      <c r="E397" s="28" t="s">
        <v>430</v>
      </c>
      <c r="F397" s="28">
        <v>5</v>
      </c>
      <c r="G397" s="113">
        <v>1.34</v>
      </c>
      <c r="H397" s="110">
        <f>SUM(G397*$L$2)</f>
        <v>56.28</v>
      </c>
      <c r="I397" s="110">
        <f t="shared" si="134"/>
        <v>55.4358</v>
      </c>
      <c r="J397" s="110">
        <f t="shared" si="135"/>
        <v>53.747399999999999</v>
      </c>
      <c r="K397" s="110">
        <f t="shared" si="136"/>
        <v>53.466000000000001</v>
      </c>
      <c r="L397" s="110">
        <f t="shared" si="137"/>
        <v>53.01576</v>
      </c>
      <c r="M397" s="110">
        <f t="shared" si="138"/>
        <v>52.565519999999999</v>
      </c>
      <c r="AF397" s="23" t="e">
        <f>SUM(3000/#REF!)</f>
        <v>#REF!</v>
      </c>
      <c r="AG397" s="23" t="e">
        <f>SUM(10000/#REF!)</f>
        <v>#REF!</v>
      </c>
    </row>
    <row r="398" spans="1:33" ht="15.75" thickBot="1" x14ac:dyDescent="0.25">
      <c r="A398" s="48"/>
      <c r="B398" s="233"/>
      <c r="C398" s="58">
        <v>14210</v>
      </c>
      <c r="D398" s="25" t="s">
        <v>298</v>
      </c>
      <c r="E398" s="212" t="s">
        <v>431</v>
      </c>
      <c r="F398" s="28"/>
      <c r="G398" s="113"/>
      <c r="H398" s="110">
        <v>97.9</v>
      </c>
      <c r="I398" s="110">
        <f t="shared" si="134"/>
        <v>96.4315</v>
      </c>
      <c r="J398" s="110">
        <f t="shared" si="135"/>
        <v>93.494500000000002</v>
      </c>
      <c r="K398" s="110">
        <f t="shared" si="136"/>
        <v>93.00500000000001</v>
      </c>
      <c r="L398" s="110">
        <f t="shared" si="137"/>
        <v>92.221800000000002</v>
      </c>
      <c r="M398" s="110">
        <f t="shared" si="138"/>
        <v>91.438600000000008</v>
      </c>
      <c r="AF398" s="23" t="e">
        <f>SUM(3000/#REF!)</f>
        <v>#REF!</v>
      </c>
      <c r="AG398" s="23" t="e">
        <f>SUM(10000/#REF!)</f>
        <v>#REF!</v>
      </c>
    </row>
    <row r="399" spans="1:33" ht="15.75" thickBot="1" x14ac:dyDescent="0.25">
      <c r="A399" s="48"/>
      <c r="B399" s="233"/>
      <c r="C399" s="43">
        <v>1428</v>
      </c>
      <c r="D399" s="25" t="s">
        <v>299</v>
      </c>
      <c r="E399" s="212"/>
      <c r="F399" s="28"/>
      <c r="G399" s="113"/>
      <c r="H399" s="110">
        <v>97.9</v>
      </c>
      <c r="I399" s="110">
        <f t="shared" si="134"/>
        <v>96.4315</v>
      </c>
      <c r="J399" s="110">
        <f t="shared" si="135"/>
        <v>93.494500000000002</v>
      </c>
      <c r="K399" s="110">
        <f t="shared" si="136"/>
        <v>93.00500000000001</v>
      </c>
      <c r="L399" s="110">
        <f t="shared" si="137"/>
        <v>92.221800000000002</v>
      </c>
      <c r="M399" s="110">
        <f t="shared" si="138"/>
        <v>91.438600000000008</v>
      </c>
      <c r="AF399" s="23" t="e">
        <f>SUM(3000/#REF!)</f>
        <v>#REF!</v>
      </c>
      <c r="AG399" s="23" t="e">
        <f>SUM(10000/#REF!)</f>
        <v>#REF!</v>
      </c>
    </row>
    <row r="400" spans="1:33" ht="15.75" thickBot="1" x14ac:dyDescent="0.25">
      <c r="A400" s="48"/>
      <c r="B400" s="233"/>
      <c r="C400" s="43">
        <v>1429</v>
      </c>
      <c r="D400" s="25" t="s">
        <v>300</v>
      </c>
      <c r="E400" s="212"/>
      <c r="F400" s="28"/>
      <c r="G400" s="113"/>
      <c r="H400" s="110">
        <v>105.11</v>
      </c>
      <c r="I400" s="110">
        <f t="shared" si="134"/>
        <v>103.53335</v>
      </c>
      <c r="J400" s="110">
        <f t="shared" si="135"/>
        <v>100.38005</v>
      </c>
      <c r="K400" s="110">
        <f t="shared" si="136"/>
        <v>99.854500000000002</v>
      </c>
      <c r="L400" s="110">
        <f t="shared" si="137"/>
        <v>99.013620000000003</v>
      </c>
      <c r="M400" s="110">
        <f t="shared" si="138"/>
        <v>98.172740000000005</v>
      </c>
      <c r="AF400" s="23" t="e">
        <f>SUM(3000/#REF!)</f>
        <v>#REF!</v>
      </c>
      <c r="AG400" s="23" t="e">
        <f>SUM(10000/#REF!)</f>
        <v>#REF!</v>
      </c>
    </row>
    <row r="401" spans="1:33" ht="23.25" thickBot="1" x14ac:dyDescent="0.25">
      <c r="A401" s="48"/>
      <c r="B401" s="233"/>
      <c r="C401" s="27">
        <v>14110</v>
      </c>
      <c r="D401" s="25" t="s">
        <v>301</v>
      </c>
      <c r="E401" s="28" t="s">
        <v>465</v>
      </c>
      <c r="F401" s="28"/>
      <c r="G401" s="113"/>
      <c r="H401" s="110">
        <v>95.68</v>
      </c>
      <c r="I401" s="110">
        <f t="shared" si="134"/>
        <v>94.244800000000012</v>
      </c>
      <c r="J401" s="110">
        <f t="shared" si="135"/>
        <v>91.374400000000009</v>
      </c>
      <c r="K401" s="110">
        <f t="shared" si="136"/>
        <v>90.896000000000001</v>
      </c>
      <c r="L401" s="110">
        <f t="shared" si="137"/>
        <v>90.130560000000003</v>
      </c>
      <c r="M401" s="110">
        <f t="shared" si="138"/>
        <v>89.365120000000005</v>
      </c>
      <c r="AF401" s="23" t="e">
        <f>SUM(3000/#REF!)</f>
        <v>#REF!</v>
      </c>
      <c r="AG401" s="23" t="e">
        <f>SUM(10000/#REF!)</f>
        <v>#REF!</v>
      </c>
    </row>
    <row r="402" spans="1:33" ht="15.75" thickBot="1" x14ac:dyDescent="0.25">
      <c r="A402" s="48"/>
      <c r="B402" s="233"/>
      <c r="C402" s="49">
        <v>1418</v>
      </c>
      <c r="D402" s="25" t="s">
        <v>302</v>
      </c>
      <c r="E402" s="28"/>
      <c r="F402" s="28"/>
      <c r="G402" s="113"/>
      <c r="H402" s="110">
        <v>95.68</v>
      </c>
      <c r="I402" s="110">
        <f t="shared" si="134"/>
        <v>94.244800000000012</v>
      </c>
      <c r="J402" s="110">
        <f t="shared" si="135"/>
        <v>91.374400000000009</v>
      </c>
      <c r="K402" s="110">
        <f t="shared" si="136"/>
        <v>90.896000000000001</v>
      </c>
      <c r="L402" s="110">
        <f t="shared" si="137"/>
        <v>90.130560000000003</v>
      </c>
      <c r="M402" s="110">
        <f t="shared" si="138"/>
        <v>89.365120000000005</v>
      </c>
      <c r="AF402" s="23" t="e">
        <f>SUM(3000/#REF!)</f>
        <v>#REF!</v>
      </c>
      <c r="AG402" s="23"/>
    </row>
    <row r="403" spans="1:33" ht="15.75" thickBot="1" x14ac:dyDescent="0.25">
      <c r="A403" s="48"/>
      <c r="B403" s="233"/>
      <c r="C403" s="49">
        <v>1419</v>
      </c>
      <c r="D403" s="25" t="s">
        <v>303</v>
      </c>
      <c r="E403" s="28"/>
      <c r="F403" s="28"/>
      <c r="G403" s="113"/>
      <c r="H403" s="110">
        <v>95.68</v>
      </c>
      <c r="I403" s="110">
        <f t="shared" si="134"/>
        <v>94.244800000000012</v>
      </c>
      <c r="J403" s="110">
        <f t="shared" si="135"/>
        <v>91.374400000000009</v>
      </c>
      <c r="K403" s="110">
        <f t="shared" si="136"/>
        <v>90.896000000000001</v>
      </c>
      <c r="L403" s="110">
        <f t="shared" si="137"/>
        <v>90.130560000000003</v>
      </c>
      <c r="M403" s="110">
        <f t="shared" si="138"/>
        <v>89.365120000000005</v>
      </c>
      <c r="AF403" s="23" t="e">
        <f>SUM(3000/#REF!)</f>
        <v>#REF!</v>
      </c>
      <c r="AG403" s="23"/>
    </row>
    <row r="404" spans="1:33" ht="23.25" thickBot="1" x14ac:dyDescent="0.25">
      <c r="A404" s="48"/>
      <c r="B404" s="233"/>
      <c r="C404" s="30">
        <v>1251</v>
      </c>
      <c r="D404" s="41" t="s">
        <v>206</v>
      </c>
      <c r="E404" s="28" t="s">
        <v>401</v>
      </c>
      <c r="F404" s="28"/>
      <c r="G404" s="113"/>
      <c r="H404" s="110">
        <v>0</v>
      </c>
      <c r="I404" s="110">
        <f t="shared" si="134"/>
        <v>0</v>
      </c>
      <c r="J404" s="110">
        <f t="shared" si="135"/>
        <v>0</v>
      </c>
      <c r="K404" s="110">
        <f t="shared" si="136"/>
        <v>0</v>
      </c>
      <c r="L404" s="110">
        <f t="shared" si="137"/>
        <v>0</v>
      </c>
      <c r="M404" s="110">
        <f t="shared" si="138"/>
        <v>0</v>
      </c>
      <c r="AF404" s="23" t="e">
        <f>SUM(3000/#REF!)</f>
        <v>#REF!</v>
      </c>
      <c r="AG404" s="23" t="e">
        <f>SUM(10000/#REF!)</f>
        <v>#REF!</v>
      </c>
    </row>
    <row r="405" spans="1:33" ht="15.75" thickBot="1" x14ac:dyDescent="0.25">
      <c r="A405" s="48"/>
      <c r="B405" s="233"/>
      <c r="C405" s="75">
        <v>12511</v>
      </c>
      <c r="D405" s="41" t="s">
        <v>207</v>
      </c>
      <c r="E405" s="50"/>
      <c r="F405" s="50"/>
      <c r="G405" s="128"/>
      <c r="H405" s="110">
        <v>163.72</v>
      </c>
      <c r="I405" s="110">
        <f t="shared" si="134"/>
        <v>161.26419999999999</v>
      </c>
      <c r="J405" s="110">
        <f t="shared" si="135"/>
        <v>156.3526</v>
      </c>
      <c r="K405" s="110">
        <f t="shared" si="136"/>
        <v>155.53399999999999</v>
      </c>
      <c r="L405" s="110">
        <f t="shared" si="137"/>
        <v>154.22424000000001</v>
      </c>
      <c r="M405" s="110">
        <f t="shared" si="138"/>
        <v>152.91448</v>
      </c>
      <c r="AF405" s="23"/>
      <c r="AG405" s="23"/>
    </row>
    <row r="406" spans="1:33" ht="23.25" thickBot="1" x14ac:dyDescent="0.25">
      <c r="A406" s="48"/>
      <c r="B406" s="233"/>
      <c r="C406" s="76">
        <v>125</v>
      </c>
      <c r="D406" s="74" t="s">
        <v>206</v>
      </c>
      <c r="E406" s="50"/>
      <c r="F406" s="50" t="s">
        <v>61</v>
      </c>
      <c r="G406" s="128"/>
      <c r="H406" s="110">
        <v>0</v>
      </c>
      <c r="I406" s="110">
        <f t="shared" si="134"/>
        <v>0</v>
      </c>
      <c r="J406" s="110">
        <f t="shared" si="135"/>
        <v>0</v>
      </c>
      <c r="K406" s="110">
        <f t="shared" si="136"/>
        <v>0</v>
      </c>
      <c r="L406" s="110">
        <f t="shared" si="137"/>
        <v>0</v>
      </c>
      <c r="M406" s="110">
        <f t="shared" si="138"/>
        <v>0</v>
      </c>
      <c r="AF406" s="23" t="e">
        <f>SUM(3000/#REF!)</f>
        <v>#REF!</v>
      </c>
      <c r="AG406" s="23" t="e">
        <f>SUM(10000/#REF!)</f>
        <v>#REF!</v>
      </c>
    </row>
    <row r="407" spans="1:33" ht="15.75" thickBot="1" x14ac:dyDescent="0.25">
      <c r="A407" s="48"/>
      <c r="B407" s="233"/>
      <c r="C407" s="76">
        <v>1252</v>
      </c>
      <c r="D407" s="74" t="s">
        <v>208</v>
      </c>
      <c r="E407" s="50"/>
      <c r="F407" s="50"/>
      <c r="G407" s="128"/>
      <c r="H407" s="110">
        <v>0</v>
      </c>
      <c r="I407" s="110">
        <f t="shared" si="134"/>
        <v>0</v>
      </c>
      <c r="J407" s="110">
        <f t="shared" si="135"/>
        <v>0</v>
      </c>
      <c r="K407" s="110">
        <f t="shared" si="136"/>
        <v>0</v>
      </c>
      <c r="L407" s="110">
        <f t="shared" si="137"/>
        <v>0</v>
      </c>
      <c r="M407" s="110">
        <f t="shared" si="138"/>
        <v>0</v>
      </c>
      <c r="AF407" s="23"/>
      <c r="AG407" s="23"/>
    </row>
    <row r="408" spans="1:33" ht="23.25" thickBot="1" x14ac:dyDescent="0.25">
      <c r="A408" s="133"/>
      <c r="B408" s="223" t="s">
        <v>62</v>
      </c>
      <c r="C408" s="62">
        <v>16</v>
      </c>
      <c r="D408" s="20" t="s">
        <v>199</v>
      </c>
      <c r="E408" s="21" t="s">
        <v>445</v>
      </c>
      <c r="F408" s="21" t="s">
        <v>63</v>
      </c>
      <c r="G408" s="109">
        <v>0</v>
      </c>
      <c r="H408" s="110">
        <f>SUM(G408*27)</f>
        <v>0</v>
      </c>
      <c r="I408" s="110">
        <f t="shared" ref="I408:I469" si="149">SUM(H408-H408*0.015)</f>
        <v>0</v>
      </c>
      <c r="J408" s="110">
        <f t="shared" ref="J408:J469" si="150">SUM(H408-H408*0.045)</f>
        <v>0</v>
      </c>
      <c r="K408" s="110">
        <f t="shared" ref="K408:K469" si="151">SUM(H408-H408*0.05)</f>
        <v>0</v>
      </c>
      <c r="L408" s="110">
        <f t="shared" ref="L408:L469" si="152">SUM(H408-H408*0.058)</f>
        <v>0</v>
      </c>
      <c r="M408" s="110">
        <f t="shared" ref="M408:M469" si="153">SUM(H408-H408*0.066)</f>
        <v>0</v>
      </c>
      <c r="AF408" s="23" t="e">
        <f>SUM(3000/#REF!)</f>
        <v>#REF!</v>
      </c>
      <c r="AG408" s="23" t="e">
        <f>SUM(10000/#REF!)</f>
        <v>#REF!</v>
      </c>
    </row>
    <row r="409" spans="1:33" ht="15.75" thickBot="1" x14ac:dyDescent="0.25">
      <c r="A409" s="48"/>
      <c r="B409" s="223"/>
      <c r="C409" s="77" t="s">
        <v>64</v>
      </c>
      <c r="D409" s="20" t="s">
        <v>199</v>
      </c>
      <c r="E409" s="26"/>
      <c r="F409" s="26"/>
      <c r="G409" s="111"/>
      <c r="H409" s="110">
        <v>49.82</v>
      </c>
      <c r="I409" s="110">
        <f t="shared" si="149"/>
        <v>49.072699999999998</v>
      </c>
      <c r="J409" s="110">
        <f t="shared" si="150"/>
        <v>47.578099999999999</v>
      </c>
      <c r="K409" s="110">
        <f t="shared" si="151"/>
        <v>47.329000000000001</v>
      </c>
      <c r="L409" s="110">
        <f t="shared" si="152"/>
        <v>46.930439999999997</v>
      </c>
      <c r="M409" s="110">
        <f t="shared" si="153"/>
        <v>46.531880000000001</v>
      </c>
      <c r="AF409" s="23"/>
      <c r="AG409" s="23"/>
    </row>
    <row r="410" spans="1:33" ht="30.75" thickBot="1" x14ac:dyDescent="0.25">
      <c r="A410" s="48"/>
      <c r="B410" s="223"/>
      <c r="C410" s="77" t="s">
        <v>74</v>
      </c>
      <c r="D410" s="20" t="s">
        <v>200</v>
      </c>
      <c r="E410" s="152"/>
      <c r="F410" s="152"/>
      <c r="G410" s="111"/>
      <c r="H410" s="110">
        <v>48.79</v>
      </c>
      <c r="I410" s="110">
        <f t="shared" si="149"/>
        <v>48.058149999999998</v>
      </c>
      <c r="J410" s="110">
        <f t="shared" si="150"/>
        <v>46.594450000000002</v>
      </c>
      <c r="K410" s="110">
        <f t="shared" si="151"/>
        <v>46.350499999999997</v>
      </c>
      <c r="L410" s="110">
        <f t="shared" si="152"/>
        <v>45.960180000000001</v>
      </c>
      <c r="M410" s="110">
        <f t="shared" si="153"/>
        <v>45.569859999999998</v>
      </c>
      <c r="AF410" s="23"/>
      <c r="AG410" s="23"/>
    </row>
    <row r="411" spans="1:33" ht="30.75" thickBot="1" x14ac:dyDescent="0.25">
      <c r="A411" s="48"/>
      <c r="B411" s="223"/>
      <c r="C411" s="77">
        <v>1601</v>
      </c>
      <c r="D411" s="36" t="s">
        <v>201</v>
      </c>
      <c r="E411" s="26"/>
      <c r="F411" s="26"/>
      <c r="G411" s="112"/>
      <c r="H411" s="110">
        <v>0</v>
      </c>
      <c r="I411" s="110">
        <f t="shared" si="149"/>
        <v>0</v>
      </c>
      <c r="J411" s="110">
        <f t="shared" si="150"/>
        <v>0</v>
      </c>
      <c r="K411" s="110">
        <f t="shared" si="151"/>
        <v>0</v>
      </c>
      <c r="L411" s="110">
        <f t="shared" si="152"/>
        <v>0</v>
      </c>
      <c r="M411" s="110">
        <f t="shared" si="153"/>
        <v>0</v>
      </c>
      <c r="AF411" s="23"/>
      <c r="AG411" s="23"/>
    </row>
    <row r="412" spans="1:33" ht="15.75" thickBot="1" x14ac:dyDescent="0.25">
      <c r="A412" s="48"/>
      <c r="B412" s="223"/>
      <c r="C412" s="77" t="s">
        <v>72</v>
      </c>
      <c r="D412" s="36" t="s">
        <v>199</v>
      </c>
      <c r="E412" s="26"/>
      <c r="F412" s="26"/>
      <c r="G412" s="112">
        <v>1.26</v>
      </c>
      <c r="H412" s="110">
        <f>SUM(G412*$L$2)</f>
        <v>52.92</v>
      </c>
      <c r="I412" s="110">
        <f t="shared" si="149"/>
        <v>52.126200000000004</v>
      </c>
      <c r="J412" s="110">
        <f t="shared" si="150"/>
        <v>50.538600000000002</v>
      </c>
      <c r="K412" s="110">
        <f t="shared" si="151"/>
        <v>50.274000000000001</v>
      </c>
      <c r="L412" s="110">
        <f t="shared" si="152"/>
        <v>49.850639999999999</v>
      </c>
      <c r="M412" s="110">
        <f t="shared" si="153"/>
        <v>49.427280000000003</v>
      </c>
      <c r="AF412" s="23"/>
      <c r="AG412" s="23"/>
    </row>
    <row r="413" spans="1:33" ht="23.25" thickBot="1" x14ac:dyDescent="0.25">
      <c r="A413" s="48"/>
      <c r="B413" s="223"/>
      <c r="C413" s="77" t="s">
        <v>73</v>
      </c>
      <c r="D413" s="36" t="s">
        <v>202</v>
      </c>
      <c r="E413" s="26" t="s">
        <v>408</v>
      </c>
      <c r="F413" s="26"/>
      <c r="G413" s="112">
        <v>0</v>
      </c>
      <c r="H413" s="110">
        <f>SUM(G413*27)</f>
        <v>0</v>
      </c>
      <c r="I413" s="110">
        <f t="shared" si="149"/>
        <v>0</v>
      </c>
      <c r="J413" s="110">
        <f t="shared" si="150"/>
        <v>0</v>
      </c>
      <c r="K413" s="110">
        <f t="shared" si="151"/>
        <v>0</v>
      </c>
      <c r="L413" s="110">
        <f t="shared" si="152"/>
        <v>0</v>
      </c>
      <c r="M413" s="110">
        <f t="shared" si="153"/>
        <v>0</v>
      </c>
      <c r="AF413" s="23"/>
      <c r="AG413" s="23"/>
    </row>
    <row r="414" spans="1:33" ht="23.25" thickBot="1" x14ac:dyDescent="0.25">
      <c r="A414" s="89"/>
      <c r="B414" s="223"/>
      <c r="C414" s="27">
        <v>451</v>
      </c>
      <c r="D414" s="25" t="s">
        <v>203</v>
      </c>
      <c r="E414" s="28" t="s">
        <v>445</v>
      </c>
      <c r="F414" s="80" t="s">
        <v>28</v>
      </c>
      <c r="G414" s="116"/>
      <c r="H414" s="110">
        <v>0</v>
      </c>
      <c r="I414" s="110">
        <f t="shared" si="149"/>
        <v>0</v>
      </c>
      <c r="J414" s="110">
        <f t="shared" si="150"/>
        <v>0</v>
      </c>
      <c r="K414" s="110">
        <f t="shared" si="151"/>
        <v>0</v>
      </c>
      <c r="L414" s="110">
        <f t="shared" si="152"/>
        <v>0</v>
      </c>
      <c r="M414" s="110">
        <f t="shared" si="153"/>
        <v>0</v>
      </c>
      <c r="AF414" s="23" t="e">
        <f>SUM(3000/#REF!)</f>
        <v>#REF!</v>
      </c>
      <c r="AG414" s="23" t="e">
        <f>SUM(10000/#REF!)</f>
        <v>#REF!</v>
      </c>
    </row>
    <row r="415" spans="1:33" ht="15.75" thickBot="1" x14ac:dyDescent="0.25">
      <c r="A415" s="89"/>
      <c r="B415" s="223"/>
      <c r="C415" s="49">
        <v>452</v>
      </c>
      <c r="D415" s="25" t="s">
        <v>203</v>
      </c>
      <c r="E415" s="50"/>
      <c r="F415" s="85"/>
      <c r="G415" s="134">
        <v>0</v>
      </c>
      <c r="H415" s="110">
        <v>68.849999999999994</v>
      </c>
      <c r="I415" s="110">
        <f t="shared" si="149"/>
        <v>67.817250000000001</v>
      </c>
      <c r="J415" s="110">
        <f t="shared" si="150"/>
        <v>65.751750000000001</v>
      </c>
      <c r="K415" s="110">
        <f t="shared" si="151"/>
        <v>65.407499999999999</v>
      </c>
      <c r="L415" s="110">
        <f t="shared" si="152"/>
        <v>64.856699999999989</v>
      </c>
      <c r="M415" s="110">
        <f t="shared" si="153"/>
        <v>64.305899999999994</v>
      </c>
      <c r="AF415" s="23"/>
      <c r="AG415" s="23"/>
    </row>
    <row r="416" spans="1:33" ht="30.75" thickBot="1" x14ac:dyDescent="0.25">
      <c r="A416" s="89"/>
      <c r="B416" s="223"/>
      <c r="C416" s="49">
        <v>453</v>
      </c>
      <c r="D416" s="25" t="s">
        <v>204</v>
      </c>
      <c r="E416" s="50"/>
      <c r="F416" s="85"/>
      <c r="G416" s="134"/>
      <c r="H416" s="110">
        <v>0</v>
      </c>
      <c r="I416" s="110">
        <f t="shared" si="149"/>
        <v>0</v>
      </c>
      <c r="J416" s="110">
        <f t="shared" si="150"/>
        <v>0</v>
      </c>
      <c r="K416" s="110">
        <f t="shared" si="151"/>
        <v>0</v>
      </c>
      <c r="L416" s="110">
        <f t="shared" si="152"/>
        <v>0</v>
      </c>
      <c r="M416" s="110">
        <f t="shared" si="153"/>
        <v>0</v>
      </c>
      <c r="AF416" s="23"/>
      <c r="AG416" s="23"/>
    </row>
    <row r="417" spans="1:33" ht="30.75" thickBot="1" x14ac:dyDescent="0.25">
      <c r="A417" s="89"/>
      <c r="B417" s="223"/>
      <c r="C417" s="49">
        <v>454</v>
      </c>
      <c r="D417" s="25" t="s">
        <v>205</v>
      </c>
      <c r="E417" s="144"/>
      <c r="F417" s="85"/>
      <c r="G417" s="145"/>
      <c r="H417" s="110">
        <v>68.680000000000007</v>
      </c>
      <c r="I417" s="110">
        <f t="shared" si="149"/>
        <v>67.649800000000013</v>
      </c>
      <c r="J417" s="110">
        <f t="shared" si="150"/>
        <v>65.589400000000012</v>
      </c>
      <c r="K417" s="110">
        <f t="shared" si="151"/>
        <v>65.246000000000009</v>
      </c>
      <c r="L417" s="110">
        <f t="shared" si="152"/>
        <v>64.696560000000005</v>
      </c>
      <c r="M417" s="110">
        <f t="shared" si="153"/>
        <v>64.147120000000001</v>
      </c>
      <c r="AF417" s="23"/>
      <c r="AG417" s="23"/>
    </row>
    <row r="418" spans="1:33" ht="30.75" thickBot="1" x14ac:dyDescent="0.25">
      <c r="A418" s="89"/>
      <c r="B418" s="223"/>
      <c r="C418" s="75">
        <v>300455</v>
      </c>
      <c r="D418" s="25" t="s">
        <v>483</v>
      </c>
      <c r="E418" s="157"/>
      <c r="F418" s="85"/>
      <c r="G418" s="145"/>
      <c r="H418" s="110">
        <v>80.89</v>
      </c>
      <c r="I418" s="110">
        <f t="shared" si="149"/>
        <v>79.676649999999995</v>
      </c>
      <c r="J418" s="110">
        <f t="shared" si="150"/>
        <v>77.249949999999998</v>
      </c>
      <c r="K418" s="110">
        <f t="shared" si="151"/>
        <v>76.845500000000001</v>
      </c>
      <c r="L418" s="110">
        <f t="shared" si="152"/>
        <v>76.19838</v>
      </c>
      <c r="M418" s="110">
        <f t="shared" si="153"/>
        <v>75.551259999999999</v>
      </c>
      <c r="AF418" s="23"/>
      <c r="AG418" s="23"/>
    </row>
    <row r="419" spans="1:33" ht="23.25" thickBot="1" x14ac:dyDescent="0.25">
      <c r="A419" s="89"/>
      <c r="B419" s="223"/>
      <c r="C419" s="33">
        <v>45</v>
      </c>
      <c r="D419" s="34" t="s">
        <v>203</v>
      </c>
      <c r="E419" s="35" t="s">
        <v>445</v>
      </c>
      <c r="F419" s="78" t="s">
        <v>28</v>
      </c>
      <c r="G419" s="130"/>
      <c r="H419" s="110">
        <v>0</v>
      </c>
      <c r="I419" s="110">
        <f t="shared" si="149"/>
        <v>0</v>
      </c>
      <c r="J419" s="110">
        <f t="shared" si="150"/>
        <v>0</v>
      </c>
      <c r="K419" s="110">
        <f t="shared" si="151"/>
        <v>0</v>
      </c>
      <c r="L419" s="110">
        <f t="shared" si="152"/>
        <v>0</v>
      </c>
      <c r="M419" s="110">
        <f t="shared" si="153"/>
        <v>0</v>
      </c>
      <c r="AF419" s="23" t="e">
        <f>SUM(3000/#REF!)</f>
        <v>#REF!</v>
      </c>
      <c r="AG419" s="23" t="e">
        <f>SUM(10000/#REF!)</f>
        <v>#REF!</v>
      </c>
    </row>
    <row r="420" spans="1:33" ht="30.75" thickBot="1" x14ac:dyDescent="0.25">
      <c r="A420" s="135"/>
      <c r="B420" s="214" t="s">
        <v>195</v>
      </c>
      <c r="C420" s="24">
        <v>23</v>
      </c>
      <c r="D420" s="36" t="s">
        <v>196</v>
      </c>
      <c r="E420" s="26" t="s">
        <v>408</v>
      </c>
      <c r="F420" s="26" t="s">
        <v>9</v>
      </c>
      <c r="G420" s="111"/>
      <c r="H420" s="110">
        <v>48.3</v>
      </c>
      <c r="I420" s="110">
        <f t="shared" si="149"/>
        <v>47.575499999999998</v>
      </c>
      <c r="J420" s="110">
        <f t="shared" si="150"/>
        <v>46.1265</v>
      </c>
      <c r="K420" s="110">
        <f t="shared" si="151"/>
        <v>45.884999999999998</v>
      </c>
      <c r="L420" s="110">
        <f t="shared" si="152"/>
        <v>45.498599999999996</v>
      </c>
      <c r="M420" s="110">
        <f t="shared" si="153"/>
        <v>45.112199999999994</v>
      </c>
      <c r="AF420" s="23" t="e">
        <f>SUM(3000/#REF!)</f>
        <v>#REF!</v>
      </c>
      <c r="AG420" s="23" t="e">
        <f>SUM(10000/#REF!)</f>
        <v>#REF!</v>
      </c>
    </row>
    <row r="421" spans="1:33" ht="30.75" thickBot="1" x14ac:dyDescent="0.25">
      <c r="A421" s="135"/>
      <c r="B421" s="214"/>
      <c r="C421" s="24">
        <v>2332</v>
      </c>
      <c r="D421" s="36" t="s">
        <v>196</v>
      </c>
      <c r="E421" s="26"/>
      <c r="F421" s="26"/>
      <c r="G421" s="111">
        <v>0</v>
      </c>
      <c r="H421" s="110">
        <f>SUM(G421*$L$2)</f>
        <v>0</v>
      </c>
      <c r="I421" s="110">
        <f t="shared" si="149"/>
        <v>0</v>
      </c>
      <c r="J421" s="110">
        <f t="shared" si="150"/>
        <v>0</v>
      </c>
      <c r="K421" s="110">
        <f t="shared" si="151"/>
        <v>0</v>
      </c>
      <c r="L421" s="110">
        <f t="shared" si="152"/>
        <v>0</v>
      </c>
      <c r="M421" s="110">
        <f t="shared" si="153"/>
        <v>0</v>
      </c>
      <c r="AF421" s="23"/>
      <c r="AG421" s="23"/>
    </row>
    <row r="422" spans="1:33" ht="15.75" thickBot="1" x14ac:dyDescent="0.25">
      <c r="A422" s="135"/>
      <c r="B422" s="214"/>
      <c r="C422" s="24">
        <v>2331</v>
      </c>
      <c r="D422" s="36" t="s">
        <v>89</v>
      </c>
      <c r="E422" s="26"/>
      <c r="F422" s="26"/>
      <c r="G422" s="111"/>
      <c r="H422" s="110">
        <v>57.99</v>
      </c>
      <c r="I422" s="110">
        <f t="shared" si="149"/>
        <v>57.120150000000002</v>
      </c>
      <c r="J422" s="110">
        <f t="shared" si="150"/>
        <v>55.380450000000003</v>
      </c>
      <c r="K422" s="110">
        <f t="shared" si="151"/>
        <v>55.090499999999999</v>
      </c>
      <c r="L422" s="110">
        <f t="shared" si="152"/>
        <v>54.626580000000004</v>
      </c>
      <c r="M422" s="110">
        <f t="shared" si="153"/>
        <v>54.162660000000002</v>
      </c>
      <c r="AF422" s="23"/>
      <c r="AG422" s="23"/>
    </row>
    <row r="423" spans="1:33" ht="30.75" thickBot="1" x14ac:dyDescent="0.25">
      <c r="A423" s="135"/>
      <c r="B423" s="214"/>
      <c r="C423" s="24">
        <v>2333</v>
      </c>
      <c r="D423" s="36" t="s">
        <v>196</v>
      </c>
      <c r="E423" s="26"/>
      <c r="F423" s="26"/>
      <c r="G423" s="111"/>
      <c r="H423" s="110">
        <v>60.75</v>
      </c>
      <c r="I423" s="110">
        <f t="shared" si="149"/>
        <v>59.838749999999997</v>
      </c>
      <c r="J423" s="110">
        <f t="shared" si="150"/>
        <v>58.016249999999999</v>
      </c>
      <c r="K423" s="110">
        <f t="shared" si="151"/>
        <v>57.712499999999999</v>
      </c>
      <c r="L423" s="110">
        <f t="shared" si="152"/>
        <v>57.226500000000001</v>
      </c>
      <c r="M423" s="110">
        <f t="shared" si="153"/>
        <v>56.740499999999997</v>
      </c>
      <c r="AF423" s="23"/>
      <c r="AG423" s="23"/>
    </row>
    <row r="424" spans="1:33" ht="30.75" thickBot="1" x14ac:dyDescent="0.25">
      <c r="A424" s="135"/>
      <c r="B424" s="214"/>
      <c r="C424" s="24">
        <v>39</v>
      </c>
      <c r="D424" s="79" t="s">
        <v>197</v>
      </c>
      <c r="E424" s="26"/>
      <c r="F424" s="26"/>
      <c r="G424" s="111">
        <v>0</v>
      </c>
      <c r="H424" s="110">
        <f>SUM(G424*$L$2)</f>
        <v>0</v>
      </c>
      <c r="I424" s="110">
        <f t="shared" si="149"/>
        <v>0</v>
      </c>
      <c r="J424" s="110">
        <f t="shared" si="150"/>
        <v>0</v>
      </c>
      <c r="K424" s="110">
        <f t="shared" si="151"/>
        <v>0</v>
      </c>
      <c r="L424" s="110">
        <f t="shared" si="152"/>
        <v>0</v>
      </c>
      <c r="M424" s="110">
        <f t="shared" si="153"/>
        <v>0</v>
      </c>
      <c r="AF424" s="23"/>
      <c r="AG424" s="23"/>
    </row>
    <row r="425" spans="1:33" ht="30.75" thickBot="1" x14ac:dyDescent="0.25">
      <c r="A425" s="135"/>
      <c r="B425" s="214"/>
      <c r="C425" s="24">
        <v>394</v>
      </c>
      <c r="D425" s="79" t="s">
        <v>198</v>
      </c>
      <c r="E425" s="26"/>
      <c r="F425" s="26"/>
      <c r="G425" s="111"/>
      <c r="H425" s="110">
        <v>0</v>
      </c>
      <c r="I425" s="110">
        <f t="shared" si="149"/>
        <v>0</v>
      </c>
      <c r="J425" s="110">
        <f t="shared" si="150"/>
        <v>0</v>
      </c>
      <c r="K425" s="110">
        <f t="shared" si="151"/>
        <v>0</v>
      </c>
      <c r="L425" s="110">
        <f t="shared" si="152"/>
        <v>0</v>
      </c>
      <c r="M425" s="110">
        <f t="shared" si="153"/>
        <v>0</v>
      </c>
      <c r="AF425" s="23"/>
      <c r="AG425" s="23"/>
    </row>
    <row r="426" spans="1:33" ht="15.75" thickBot="1" x14ac:dyDescent="0.25">
      <c r="A426" s="135"/>
      <c r="B426" s="214"/>
      <c r="C426" s="24">
        <v>393</v>
      </c>
      <c r="D426" s="36" t="s">
        <v>90</v>
      </c>
      <c r="E426" s="26"/>
      <c r="F426" s="26"/>
      <c r="G426" s="111"/>
      <c r="H426" s="110">
        <v>58.68</v>
      </c>
      <c r="I426" s="110">
        <f t="shared" si="149"/>
        <v>57.799799999999998</v>
      </c>
      <c r="J426" s="110">
        <f t="shared" si="150"/>
        <v>56.039400000000001</v>
      </c>
      <c r="K426" s="110">
        <f t="shared" si="151"/>
        <v>55.746000000000002</v>
      </c>
      <c r="L426" s="110">
        <f t="shared" si="152"/>
        <v>55.276559999999996</v>
      </c>
      <c r="M426" s="110">
        <f t="shared" si="153"/>
        <v>54.807119999999998</v>
      </c>
      <c r="AF426" s="23"/>
      <c r="AG426" s="23"/>
    </row>
    <row r="427" spans="1:33" ht="30.75" thickBot="1" x14ac:dyDescent="0.25">
      <c r="A427" s="108"/>
      <c r="B427" s="214"/>
      <c r="C427" s="27">
        <v>392</v>
      </c>
      <c r="D427" s="79" t="s">
        <v>198</v>
      </c>
      <c r="E427" s="28"/>
      <c r="F427" s="28"/>
      <c r="G427" s="113">
        <v>0</v>
      </c>
      <c r="H427" s="110">
        <f>SUM(G427*27)</f>
        <v>0</v>
      </c>
      <c r="I427" s="110">
        <f t="shared" si="149"/>
        <v>0</v>
      </c>
      <c r="J427" s="110">
        <f t="shared" si="150"/>
        <v>0</v>
      </c>
      <c r="K427" s="110">
        <f t="shared" si="151"/>
        <v>0</v>
      </c>
      <c r="L427" s="110">
        <f t="shared" si="152"/>
        <v>0</v>
      </c>
      <c r="M427" s="110">
        <f t="shared" si="153"/>
        <v>0</v>
      </c>
      <c r="AF427" s="23" t="e">
        <f>SUM(3000/#REF!)</f>
        <v>#REF!</v>
      </c>
      <c r="AG427" s="23" t="e">
        <f>SUM(10000/#REF!)</f>
        <v>#REF!</v>
      </c>
    </row>
    <row r="428" spans="1:33" ht="30.75" thickBot="1" x14ac:dyDescent="0.25">
      <c r="A428" s="108"/>
      <c r="B428" s="214"/>
      <c r="C428" s="33">
        <v>391</v>
      </c>
      <c r="D428" s="136" t="s">
        <v>198</v>
      </c>
      <c r="E428" s="35" t="s">
        <v>408</v>
      </c>
      <c r="F428" s="35" t="s">
        <v>28</v>
      </c>
      <c r="G428" s="111">
        <v>0</v>
      </c>
      <c r="H428" s="110">
        <v>0</v>
      </c>
      <c r="I428" s="110">
        <f t="shared" si="149"/>
        <v>0</v>
      </c>
      <c r="J428" s="110">
        <f t="shared" si="150"/>
        <v>0</v>
      </c>
      <c r="K428" s="110">
        <f t="shared" si="151"/>
        <v>0</v>
      </c>
      <c r="L428" s="110">
        <f t="shared" si="152"/>
        <v>0</v>
      </c>
      <c r="M428" s="110">
        <f t="shared" si="153"/>
        <v>0</v>
      </c>
      <c r="AF428" s="23" t="e">
        <f>SUM(3000/#REF!)</f>
        <v>#REF!</v>
      </c>
      <c r="AG428" s="23" t="e">
        <f>SUM(10000/#REF!)</f>
        <v>#REF!</v>
      </c>
    </row>
    <row r="429" spans="1:33" ht="22.5" x14ac:dyDescent="0.2">
      <c r="A429" s="108"/>
      <c r="B429" s="226" t="s">
        <v>142</v>
      </c>
      <c r="C429" s="24">
        <v>28</v>
      </c>
      <c r="D429" s="36" t="s">
        <v>184</v>
      </c>
      <c r="E429" s="26" t="s">
        <v>439</v>
      </c>
      <c r="F429" s="26" t="s">
        <v>9</v>
      </c>
      <c r="G429" s="111">
        <v>0</v>
      </c>
      <c r="H429" s="110">
        <f>SUM(G429*$L$2)</f>
        <v>0</v>
      </c>
      <c r="I429" s="110">
        <f t="shared" si="149"/>
        <v>0</v>
      </c>
      <c r="J429" s="110">
        <f t="shared" si="150"/>
        <v>0</v>
      </c>
      <c r="K429" s="110">
        <f t="shared" si="151"/>
        <v>0</v>
      </c>
      <c r="L429" s="110">
        <f t="shared" si="152"/>
        <v>0</v>
      </c>
      <c r="M429" s="110">
        <f t="shared" si="153"/>
        <v>0</v>
      </c>
      <c r="AF429" s="23" t="e">
        <f>SUM(3000/#REF!)</f>
        <v>#REF!</v>
      </c>
      <c r="AG429" s="23" t="e">
        <f>SUM(10000/#REF!)</f>
        <v>#REF!</v>
      </c>
    </row>
    <row r="430" spans="1:33" ht="15" x14ac:dyDescent="0.2">
      <c r="A430" s="108"/>
      <c r="B430" s="226"/>
      <c r="C430" s="24">
        <v>281</v>
      </c>
      <c r="D430" s="36" t="s">
        <v>184</v>
      </c>
      <c r="E430" s="26"/>
      <c r="F430" s="26"/>
      <c r="G430" s="111"/>
      <c r="H430" s="110">
        <v>0</v>
      </c>
      <c r="I430" s="110">
        <f t="shared" si="149"/>
        <v>0</v>
      </c>
      <c r="J430" s="110">
        <f t="shared" si="150"/>
        <v>0</v>
      </c>
      <c r="K430" s="110">
        <f t="shared" si="151"/>
        <v>0</v>
      </c>
      <c r="L430" s="110">
        <f t="shared" si="152"/>
        <v>0</v>
      </c>
      <c r="M430" s="110">
        <f t="shared" si="153"/>
        <v>0</v>
      </c>
      <c r="AF430" s="23"/>
      <c r="AG430" s="23"/>
    </row>
    <row r="431" spans="1:33" ht="15" x14ac:dyDescent="0.2">
      <c r="A431" s="108"/>
      <c r="B431" s="226"/>
      <c r="C431" s="137">
        <v>31001</v>
      </c>
      <c r="D431" s="25" t="s">
        <v>185</v>
      </c>
      <c r="E431" s="26"/>
      <c r="F431" s="26"/>
      <c r="G431" s="111"/>
      <c r="H431" s="110">
        <v>0</v>
      </c>
      <c r="I431" s="110">
        <f t="shared" si="149"/>
        <v>0</v>
      </c>
      <c r="J431" s="110">
        <f t="shared" si="150"/>
        <v>0</v>
      </c>
      <c r="K431" s="110">
        <f t="shared" si="151"/>
        <v>0</v>
      </c>
      <c r="L431" s="110">
        <f t="shared" si="152"/>
        <v>0</v>
      </c>
      <c r="M431" s="110">
        <f t="shared" si="153"/>
        <v>0</v>
      </c>
      <c r="AF431" s="23"/>
      <c r="AG431" s="23"/>
    </row>
    <row r="432" spans="1:33" ht="30" x14ac:dyDescent="0.2">
      <c r="A432" s="108"/>
      <c r="B432" s="226"/>
      <c r="C432" s="137">
        <v>31002</v>
      </c>
      <c r="D432" s="25" t="s">
        <v>186</v>
      </c>
      <c r="E432" s="26"/>
      <c r="F432" s="26"/>
      <c r="G432" s="111"/>
      <c r="H432" s="110">
        <v>0</v>
      </c>
      <c r="I432" s="110">
        <f t="shared" si="149"/>
        <v>0</v>
      </c>
      <c r="J432" s="110">
        <f t="shared" si="150"/>
        <v>0</v>
      </c>
      <c r="K432" s="110">
        <f t="shared" si="151"/>
        <v>0</v>
      </c>
      <c r="L432" s="110">
        <f t="shared" si="152"/>
        <v>0</v>
      </c>
      <c r="M432" s="110">
        <f t="shared" si="153"/>
        <v>0</v>
      </c>
      <c r="AF432" s="23"/>
      <c r="AG432" s="23"/>
    </row>
    <row r="433" spans="1:33" ht="30" x14ac:dyDescent="0.2">
      <c r="A433" s="108"/>
      <c r="B433" s="226"/>
      <c r="C433" s="137">
        <v>31003</v>
      </c>
      <c r="D433" s="25" t="s">
        <v>187</v>
      </c>
      <c r="E433" s="26"/>
      <c r="F433" s="26"/>
      <c r="G433" s="111"/>
      <c r="H433" s="110">
        <v>81.83</v>
      </c>
      <c r="I433" s="110">
        <f t="shared" si="149"/>
        <v>80.602549999999994</v>
      </c>
      <c r="J433" s="110">
        <f t="shared" si="150"/>
        <v>78.147649999999999</v>
      </c>
      <c r="K433" s="110">
        <f t="shared" si="151"/>
        <v>77.738500000000002</v>
      </c>
      <c r="L433" s="110">
        <f t="shared" si="152"/>
        <v>77.083860000000001</v>
      </c>
      <c r="M433" s="110">
        <f t="shared" si="153"/>
        <v>76.429220000000001</v>
      </c>
      <c r="AF433" s="23"/>
      <c r="AG433" s="23"/>
    </row>
    <row r="434" spans="1:33" ht="30" x14ac:dyDescent="0.2">
      <c r="A434" s="108"/>
      <c r="B434" s="226"/>
      <c r="C434" s="27">
        <v>651</v>
      </c>
      <c r="D434" s="25" t="s">
        <v>194</v>
      </c>
      <c r="E434" s="28"/>
      <c r="F434" s="80"/>
      <c r="G434" s="113"/>
      <c r="H434" s="110">
        <v>0</v>
      </c>
      <c r="I434" s="110">
        <f t="shared" si="149"/>
        <v>0</v>
      </c>
      <c r="J434" s="110">
        <f t="shared" si="150"/>
        <v>0</v>
      </c>
      <c r="K434" s="110">
        <f t="shared" si="151"/>
        <v>0</v>
      </c>
      <c r="L434" s="110">
        <f t="shared" si="152"/>
        <v>0</v>
      </c>
      <c r="M434" s="110">
        <f t="shared" si="153"/>
        <v>0</v>
      </c>
      <c r="AF434" s="23"/>
      <c r="AG434" s="23"/>
    </row>
    <row r="435" spans="1:33" ht="30" x14ac:dyDescent="0.2">
      <c r="A435" s="108"/>
      <c r="B435" s="226"/>
      <c r="C435" s="27">
        <v>652</v>
      </c>
      <c r="D435" s="25" t="s">
        <v>193</v>
      </c>
      <c r="E435" s="28"/>
      <c r="F435" s="80"/>
      <c r="G435" s="113">
        <v>2.2799999999999998</v>
      </c>
      <c r="H435" s="110">
        <f>SUM(G435*$L$2)</f>
        <v>95.759999999999991</v>
      </c>
      <c r="I435" s="110">
        <f t="shared" si="149"/>
        <v>94.323599999999985</v>
      </c>
      <c r="J435" s="110">
        <f t="shared" si="150"/>
        <v>91.450799999999987</v>
      </c>
      <c r="K435" s="110">
        <f t="shared" si="151"/>
        <v>90.971999999999994</v>
      </c>
      <c r="L435" s="110">
        <f t="shared" si="152"/>
        <v>90.205919999999992</v>
      </c>
      <c r="M435" s="110">
        <f t="shared" si="153"/>
        <v>89.43983999999999</v>
      </c>
      <c r="AF435" s="23"/>
      <c r="AG435" s="23"/>
    </row>
    <row r="436" spans="1:33" ht="30" x14ac:dyDescent="0.2">
      <c r="A436" s="108"/>
      <c r="B436" s="226"/>
      <c r="C436" s="27">
        <v>137</v>
      </c>
      <c r="D436" s="25" t="s">
        <v>188</v>
      </c>
      <c r="E436" s="28"/>
      <c r="F436" s="138"/>
      <c r="G436" s="113"/>
      <c r="H436" s="110">
        <v>109.79</v>
      </c>
      <c r="I436" s="110">
        <f t="shared" si="149"/>
        <v>108.14315000000001</v>
      </c>
      <c r="J436" s="110">
        <f t="shared" si="150"/>
        <v>104.84945</v>
      </c>
      <c r="K436" s="110">
        <f t="shared" si="151"/>
        <v>104.3005</v>
      </c>
      <c r="L436" s="110">
        <f t="shared" si="152"/>
        <v>103.42218000000001</v>
      </c>
      <c r="M436" s="110">
        <f t="shared" si="153"/>
        <v>102.54386000000001</v>
      </c>
      <c r="AF436" s="23" t="e">
        <f>SUM(3000/#REF!)</f>
        <v>#REF!</v>
      </c>
      <c r="AG436" s="23" t="e">
        <f>SUM(10000/#REF!)</f>
        <v>#REF!</v>
      </c>
    </row>
    <row r="437" spans="1:33" ht="30" x14ac:dyDescent="0.2">
      <c r="A437" s="108"/>
      <c r="B437" s="226"/>
      <c r="C437" s="27">
        <v>136</v>
      </c>
      <c r="D437" s="25" t="s">
        <v>189</v>
      </c>
      <c r="E437" s="28"/>
      <c r="F437" s="28" t="s">
        <v>28</v>
      </c>
      <c r="G437" s="113"/>
      <c r="H437" s="110">
        <v>0</v>
      </c>
      <c r="I437" s="110">
        <f t="shared" si="149"/>
        <v>0</v>
      </c>
      <c r="J437" s="110">
        <f t="shared" si="150"/>
        <v>0</v>
      </c>
      <c r="K437" s="110">
        <f t="shared" si="151"/>
        <v>0</v>
      </c>
      <c r="L437" s="110">
        <f t="shared" si="152"/>
        <v>0</v>
      </c>
      <c r="M437" s="110">
        <f t="shared" si="153"/>
        <v>0</v>
      </c>
      <c r="AF437" s="23" t="e">
        <f>SUM(3000/#REF!)</f>
        <v>#REF!</v>
      </c>
      <c r="AG437" s="23" t="e">
        <f>SUM(10000/#REF!)</f>
        <v>#REF!</v>
      </c>
    </row>
    <row r="438" spans="1:33" ht="30" x14ac:dyDescent="0.2">
      <c r="A438" s="108"/>
      <c r="B438" s="226"/>
      <c r="C438" s="27">
        <v>156</v>
      </c>
      <c r="D438" s="41" t="s">
        <v>177</v>
      </c>
      <c r="E438" s="28"/>
      <c r="F438" s="80" t="s">
        <v>28</v>
      </c>
      <c r="G438" s="113">
        <v>4.1173509933774799</v>
      </c>
      <c r="H438" s="123">
        <f>SUM(G438*$L$2)</f>
        <v>172.92874172185415</v>
      </c>
      <c r="I438" s="110">
        <f t="shared" si="149"/>
        <v>170.33481059602633</v>
      </c>
      <c r="J438" s="110">
        <f t="shared" si="150"/>
        <v>165.14694834437071</v>
      </c>
      <c r="K438" s="110">
        <f t="shared" si="151"/>
        <v>164.28230463576145</v>
      </c>
      <c r="L438" s="110">
        <f t="shared" si="152"/>
        <v>162.89887470198661</v>
      </c>
      <c r="M438" s="110">
        <f t="shared" si="153"/>
        <v>161.51544476821178</v>
      </c>
      <c r="AF438" s="23" t="e">
        <f>SUM(3000/#REF!)</f>
        <v>#REF!</v>
      </c>
      <c r="AG438" s="23" t="e">
        <f>SUM(10000/#REF!)</f>
        <v>#REF!</v>
      </c>
    </row>
    <row r="439" spans="1:33" ht="30" x14ac:dyDescent="0.2">
      <c r="A439" s="108"/>
      <c r="B439" s="226"/>
      <c r="C439" s="27">
        <v>159</v>
      </c>
      <c r="D439" s="41" t="s">
        <v>178</v>
      </c>
      <c r="E439" s="28"/>
      <c r="F439" s="80" t="s">
        <v>28</v>
      </c>
      <c r="G439" s="113">
        <v>3.35</v>
      </c>
      <c r="H439" s="110">
        <f>SUM(G439*$L$2)</f>
        <v>140.70000000000002</v>
      </c>
      <c r="I439" s="110">
        <f t="shared" si="149"/>
        <v>138.58950000000002</v>
      </c>
      <c r="J439" s="110">
        <f t="shared" si="150"/>
        <v>134.36850000000001</v>
      </c>
      <c r="K439" s="110">
        <f t="shared" si="151"/>
        <v>133.66500000000002</v>
      </c>
      <c r="L439" s="110">
        <f t="shared" si="152"/>
        <v>132.53940000000003</v>
      </c>
      <c r="M439" s="110">
        <f t="shared" si="153"/>
        <v>131.41380000000001</v>
      </c>
      <c r="AF439" s="23" t="e">
        <f>SUM(3000/#REF!)</f>
        <v>#REF!</v>
      </c>
      <c r="AG439" s="23" t="e">
        <f>SUM(10000/#REF!)</f>
        <v>#REF!</v>
      </c>
    </row>
    <row r="440" spans="1:33" ht="15" x14ac:dyDescent="0.2">
      <c r="A440" s="108"/>
      <c r="B440" s="226"/>
      <c r="C440" s="27">
        <v>1591</v>
      </c>
      <c r="D440" s="41" t="s">
        <v>179</v>
      </c>
      <c r="E440" s="28"/>
      <c r="F440" s="80"/>
      <c r="G440" s="113">
        <v>0</v>
      </c>
      <c r="H440" s="110">
        <f>SUM(G440*$L$2)</f>
        <v>0</v>
      </c>
      <c r="I440" s="110">
        <f t="shared" si="149"/>
        <v>0</v>
      </c>
      <c r="J440" s="110">
        <f t="shared" si="150"/>
        <v>0</v>
      </c>
      <c r="K440" s="110">
        <f t="shared" si="151"/>
        <v>0</v>
      </c>
      <c r="L440" s="110">
        <f t="shared" si="152"/>
        <v>0</v>
      </c>
      <c r="M440" s="110">
        <f t="shared" si="153"/>
        <v>0</v>
      </c>
      <c r="AF440" s="23"/>
      <c r="AG440" s="23"/>
    </row>
    <row r="441" spans="1:33" ht="30" x14ac:dyDescent="0.2">
      <c r="A441" s="108"/>
      <c r="B441" s="226"/>
      <c r="C441" s="84">
        <v>150210</v>
      </c>
      <c r="D441" s="41" t="s">
        <v>304</v>
      </c>
      <c r="E441" s="28"/>
      <c r="F441" s="80"/>
      <c r="G441" s="113"/>
      <c r="H441" s="110">
        <v>95.29</v>
      </c>
      <c r="I441" s="110">
        <f t="shared" si="149"/>
        <v>93.860650000000007</v>
      </c>
      <c r="J441" s="110">
        <f t="shared" si="150"/>
        <v>91.001950000000008</v>
      </c>
      <c r="K441" s="110">
        <f t="shared" si="151"/>
        <v>90.525500000000008</v>
      </c>
      <c r="L441" s="110">
        <f t="shared" si="152"/>
        <v>89.763180000000006</v>
      </c>
      <c r="M441" s="110">
        <f t="shared" si="153"/>
        <v>89.000860000000003</v>
      </c>
      <c r="AF441" s="23"/>
      <c r="AG441" s="23"/>
    </row>
    <row r="442" spans="1:33" ht="30" x14ac:dyDescent="0.2">
      <c r="A442" s="108"/>
      <c r="B442" s="226"/>
      <c r="C442" s="27">
        <v>15028</v>
      </c>
      <c r="D442" s="41" t="s">
        <v>305</v>
      </c>
      <c r="E442" s="28"/>
      <c r="F442" s="80"/>
      <c r="G442" s="113"/>
      <c r="H442" s="110">
        <v>78.25</v>
      </c>
      <c r="I442" s="110">
        <f t="shared" si="149"/>
        <v>77.076250000000002</v>
      </c>
      <c r="J442" s="110">
        <f t="shared" si="150"/>
        <v>74.728750000000005</v>
      </c>
      <c r="K442" s="110">
        <f t="shared" si="151"/>
        <v>74.337500000000006</v>
      </c>
      <c r="L442" s="110">
        <f t="shared" si="152"/>
        <v>73.711500000000001</v>
      </c>
      <c r="M442" s="110">
        <f t="shared" si="153"/>
        <v>73.085499999999996</v>
      </c>
      <c r="AF442" s="23"/>
      <c r="AG442" s="23"/>
    </row>
    <row r="443" spans="1:33" ht="30" x14ac:dyDescent="0.2">
      <c r="A443" s="108"/>
      <c r="B443" s="226"/>
      <c r="C443" s="27">
        <v>1501</v>
      </c>
      <c r="D443" s="25" t="s">
        <v>180</v>
      </c>
      <c r="E443" s="28"/>
      <c r="F443" s="80"/>
      <c r="G443" s="113"/>
      <c r="H443" s="110">
        <v>109.25</v>
      </c>
      <c r="I443" s="110">
        <f t="shared" si="149"/>
        <v>107.61125</v>
      </c>
      <c r="J443" s="110">
        <f t="shared" si="150"/>
        <v>104.33374999999999</v>
      </c>
      <c r="K443" s="110">
        <f t="shared" si="151"/>
        <v>103.78749999999999</v>
      </c>
      <c r="L443" s="110">
        <f t="shared" si="152"/>
        <v>102.9135</v>
      </c>
      <c r="M443" s="110">
        <f t="shared" si="153"/>
        <v>102.0395</v>
      </c>
      <c r="AF443" s="23"/>
      <c r="AG443" s="23"/>
    </row>
    <row r="444" spans="1:33" ht="15" x14ac:dyDescent="0.2">
      <c r="A444" s="108"/>
      <c r="B444" s="226"/>
      <c r="C444" s="27">
        <v>150</v>
      </c>
      <c r="D444" s="81" t="s">
        <v>179</v>
      </c>
      <c r="E444" s="44"/>
      <c r="F444" s="82"/>
      <c r="G444" s="116">
        <v>0</v>
      </c>
      <c r="H444" s="110">
        <f>SUM(G444*$L$2)</f>
        <v>0</v>
      </c>
      <c r="I444" s="110">
        <f t="shared" si="149"/>
        <v>0</v>
      </c>
      <c r="J444" s="110">
        <f t="shared" si="150"/>
        <v>0</v>
      </c>
      <c r="K444" s="110">
        <f t="shared" si="151"/>
        <v>0</v>
      </c>
      <c r="L444" s="110">
        <f t="shared" si="152"/>
        <v>0</v>
      </c>
      <c r="M444" s="110">
        <f t="shared" si="153"/>
        <v>0</v>
      </c>
      <c r="AF444" s="23" t="e">
        <f>SUM(3000/#REF!)</f>
        <v>#REF!</v>
      </c>
      <c r="AG444" s="23" t="e">
        <f>SUM(10000/#REF!)</f>
        <v>#REF!</v>
      </c>
    </row>
    <row r="445" spans="1:33" ht="30.75" thickBot="1" x14ac:dyDescent="0.25">
      <c r="A445" s="108"/>
      <c r="B445" s="226"/>
      <c r="C445" s="49">
        <v>152</v>
      </c>
      <c r="D445" s="74" t="s">
        <v>181</v>
      </c>
      <c r="E445" s="50"/>
      <c r="F445" s="85" t="s">
        <v>28</v>
      </c>
      <c r="G445" s="111">
        <v>0</v>
      </c>
      <c r="H445" s="110">
        <f>SUM(G445*$L$2)</f>
        <v>0</v>
      </c>
      <c r="I445" s="110">
        <f t="shared" si="149"/>
        <v>0</v>
      </c>
      <c r="J445" s="110">
        <f t="shared" si="150"/>
        <v>0</v>
      </c>
      <c r="K445" s="110">
        <f t="shared" si="151"/>
        <v>0</v>
      </c>
      <c r="L445" s="110">
        <f t="shared" si="152"/>
        <v>0</v>
      </c>
      <c r="M445" s="110">
        <f t="shared" si="153"/>
        <v>0</v>
      </c>
      <c r="AF445" s="23" t="e">
        <f>SUM(3000/#REF!)</f>
        <v>#REF!</v>
      </c>
      <c r="AG445" s="23" t="e">
        <f>SUM(10000/#REF!)</f>
        <v>#REF!</v>
      </c>
    </row>
    <row r="446" spans="1:33" ht="23.25" thickBot="1" x14ac:dyDescent="0.25">
      <c r="A446" s="131"/>
      <c r="B446" s="223" t="s">
        <v>152</v>
      </c>
      <c r="C446" s="19">
        <v>153</v>
      </c>
      <c r="D446" s="20" t="s">
        <v>153</v>
      </c>
      <c r="E446" s="21" t="s">
        <v>429</v>
      </c>
      <c r="F446" s="87" t="s">
        <v>28</v>
      </c>
      <c r="G446" s="109">
        <v>2.9</v>
      </c>
      <c r="H446" s="110">
        <f>SUM(G446*$L$2)</f>
        <v>121.8</v>
      </c>
      <c r="I446" s="110">
        <f t="shared" si="149"/>
        <v>119.973</v>
      </c>
      <c r="J446" s="110">
        <f t="shared" si="150"/>
        <v>116.319</v>
      </c>
      <c r="K446" s="110">
        <f t="shared" si="151"/>
        <v>115.71</v>
      </c>
      <c r="L446" s="110">
        <f t="shared" si="152"/>
        <v>114.73559999999999</v>
      </c>
      <c r="M446" s="110">
        <f t="shared" si="153"/>
        <v>113.7612</v>
      </c>
      <c r="AF446" s="23" t="e">
        <f>SUM(3000/#REF!)</f>
        <v>#REF!</v>
      </c>
      <c r="AG446" s="23" t="e">
        <f>SUM(10000/#REF!)</f>
        <v>#REF!</v>
      </c>
    </row>
    <row r="447" spans="1:33" ht="15.75" thickBot="1" x14ac:dyDescent="0.25">
      <c r="A447" s="131"/>
      <c r="B447" s="223"/>
      <c r="C447" s="24">
        <v>1531</v>
      </c>
      <c r="D447" s="20" t="s">
        <v>154</v>
      </c>
      <c r="E447" s="26"/>
      <c r="F447" s="83"/>
      <c r="G447" s="112"/>
      <c r="H447" s="110">
        <v>0</v>
      </c>
      <c r="I447" s="110">
        <f t="shared" si="149"/>
        <v>0</v>
      </c>
      <c r="J447" s="110">
        <f t="shared" si="150"/>
        <v>0</v>
      </c>
      <c r="K447" s="110">
        <f t="shared" si="151"/>
        <v>0</v>
      </c>
      <c r="L447" s="110">
        <f t="shared" si="152"/>
        <v>0</v>
      </c>
      <c r="M447" s="110">
        <f t="shared" si="153"/>
        <v>0</v>
      </c>
      <c r="AF447" s="23"/>
      <c r="AG447" s="23"/>
    </row>
    <row r="448" spans="1:33" ht="15.75" thickBot="1" x14ac:dyDescent="0.25">
      <c r="A448" s="131"/>
      <c r="B448" s="223"/>
      <c r="C448" s="24">
        <v>1532</v>
      </c>
      <c r="D448" s="20" t="s">
        <v>151</v>
      </c>
      <c r="E448" s="26"/>
      <c r="F448" s="83"/>
      <c r="G448" s="112"/>
      <c r="H448" s="110">
        <v>163.59</v>
      </c>
      <c r="I448" s="110">
        <f t="shared" si="149"/>
        <v>161.13615000000001</v>
      </c>
      <c r="J448" s="110">
        <f t="shared" si="150"/>
        <v>156.22845000000001</v>
      </c>
      <c r="K448" s="110">
        <f t="shared" si="151"/>
        <v>155.41050000000001</v>
      </c>
      <c r="L448" s="110">
        <f t="shared" si="152"/>
        <v>154.10177999999999</v>
      </c>
      <c r="M448" s="110">
        <f t="shared" si="153"/>
        <v>152.79306</v>
      </c>
      <c r="AF448" s="23"/>
      <c r="AG448" s="23"/>
    </row>
    <row r="449" spans="1:33" ht="15.75" thickBot="1" x14ac:dyDescent="0.25">
      <c r="A449" s="131"/>
      <c r="B449" s="223"/>
      <c r="C449" s="24">
        <v>1533</v>
      </c>
      <c r="D449" s="20" t="s">
        <v>154</v>
      </c>
      <c r="E449" s="26"/>
      <c r="F449" s="83"/>
      <c r="G449" s="112"/>
      <c r="H449" s="110">
        <v>176.95</v>
      </c>
      <c r="I449" s="110">
        <f t="shared" si="149"/>
        <v>174.29575</v>
      </c>
      <c r="J449" s="110">
        <f t="shared" si="150"/>
        <v>168.98724999999999</v>
      </c>
      <c r="K449" s="110">
        <f t="shared" si="151"/>
        <v>168.10249999999999</v>
      </c>
      <c r="L449" s="110">
        <f t="shared" si="152"/>
        <v>166.68689999999998</v>
      </c>
      <c r="M449" s="110">
        <f t="shared" si="153"/>
        <v>165.2713</v>
      </c>
      <c r="AF449" s="23"/>
      <c r="AG449" s="23"/>
    </row>
    <row r="450" spans="1:33" ht="15.75" thickBot="1" x14ac:dyDescent="0.25">
      <c r="A450" s="131"/>
      <c r="B450" s="223"/>
      <c r="C450" s="24">
        <v>1534</v>
      </c>
      <c r="D450" s="20" t="s">
        <v>155</v>
      </c>
      <c r="E450" s="26"/>
      <c r="F450" s="83"/>
      <c r="G450" s="112"/>
      <c r="H450" s="110">
        <v>104.28</v>
      </c>
      <c r="I450" s="110">
        <f t="shared" si="149"/>
        <v>102.7158</v>
      </c>
      <c r="J450" s="110">
        <f t="shared" si="150"/>
        <v>99.587400000000002</v>
      </c>
      <c r="K450" s="110">
        <f t="shared" si="151"/>
        <v>99.066000000000003</v>
      </c>
      <c r="L450" s="110">
        <f t="shared" si="152"/>
        <v>98.231759999999994</v>
      </c>
      <c r="M450" s="110">
        <f t="shared" si="153"/>
        <v>97.39752</v>
      </c>
      <c r="AF450" s="23"/>
      <c r="AG450" s="23"/>
    </row>
    <row r="451" spans="1:33" ht="15.75" thickBot="1" x14ac:dyDescent="0.25">
      <c r="A451" s="131"/>
      <c r="B451" s="223"/>
      <c r="C451" s="27">
        <v>1443</v>
      </c>
      <c r="D451" s="25" t="s">
        <v>143</v>
      </c>
      <c r="E451" s="28"/>
      <c r="F451" s="80"/>
      <c r="G451" s="113"/>
      <c r="H451" s="110">
        <v>100.64</v>
      </c>
      <c r="I451" s="110">
        <f t="shared" si="149"/>
        <v>99.130399999999995</v>
      </c>
      <c r="J451" s="110">
        <f t="shared" si="150"/>
        <v>96.111199999999997</v>
      </c>
      <c r="K451" s="110">
        <f t="shared" si="151"/>
        <v>95.608000000000004</v>
      </c>
      <c r="L451" s="110">
        <f t="shared" si="152"/>
        <v>94.802880000000002</v>
      </c>
      <c r="M451" s="110">
        <f t="shared" si="153"/>
        <v>93.99776</v>
      </c>
      <c r="AF451" s="23"/>
      <c r="AG451" s="23"/>
    </row>
    <row r="452" spans="1:33" ht="15.75" thickBot="1" x14ac:dyDescent="0.25">
      <c r="A452" s="131"/>
      <c r="B452" s="223"/>
      <c r="C452" s="27">
        <v>1444</v>
      </c>
      <c r="D452" s="25" t="s">
        <v>144</v>
      </c>
      <c r="E452" s="28"/>
      <c r="F452" s="80"/>
      <c r="G452" s="113">
        <v>0</v>
      </c>
      <c r="H452" s="110">
        <f>SUM(G452*$L$2)</f>
        <v>0</v>
      </c>
      <c r="I452" s="110">
        <f t="shared" si="149"/>
        <v>0</v>
      </c>
      <c r="J452" s="110">
        <f t="shared" si="150"/>
        <v>0</v>
      </c>
      <c r="K452" s="110">
        <f t="shared" si="151"/>
        <v>0</v>
      </c>
      <c r="L452" s="110">
        <f t="shared" si="152"/>
        <v>0</v>
      </c>
      <c r="M452" s="110">
        <f t="shared" si="153"/>
        <v>0</v>
      </c>
      <c r="AF452" s="23"/>
      <c r="AG452" s="23"/>
    </row>
    <row r="453" spans="1:33" ht="15.75" thickBot="1" x14ac:dyDescent="0.25">
      <c r="A453" s="131"/>
      <c r="B453" s="223"/>
      <c r="C453" s="125">
        <v>31004</v>
      </c>
      <c r="D453" s="25" t="s">
        <v>145</v>
      </c>
      <c r="E453" s="28"/>
      <c r="F453" s="80"/>
      <c r="G453" s="113"/>
      <c r="H453" s="110">
        <v>120.53</v>
      </c>
      <c r="I453" s="110">
        <f t="shared" si="149"/>
        <v>118.72205</v>
      </c>
      <c r="J453" s="110">
        <f t="shared" si="150"/>
        <v>115.10615</v>
      </c>
      <c r="K453" s="110">
        <f t="shared" si="151"/>
        <v>114.5035</v>
      </c>
      <c r="L453" s="110">
        <f t="shared" si="152"/>
        <v>113.53926</v>
      </c>
      <c r="M453" s="110">
        <f t="shared" si="153"/>
        <v>112.57501999999999</v>
      </c>
      <c r="AF453" s="23"/>
      <c r="AG453" s="23"/>
    </row>
    <row r="454" spans="1:33" ht="15.75" thickBot="1" x14ac:dyDescent="0.25">
      <c r="A454" s="131"/>
      <c r="B454" s="223"/>
      <c r="C454" s="30">
        <v>1441</v>
      </c>
      <c r="D454" s="25" t="s">
        <v>156</v>
      </c>
      <c r="E454" s="28"/>
      <c r="F454" s="80"/>
      <c r="G454" s="113"/>
      <c r="H454" s="110">
        <v>0</v>
      </c>
      <c r="I454" s="110">
        <f t="shared" si="149"/>
        <v>0</v>
      </c>
      <c r="J454" s="110">
        <f t="shared" si="150"/>
        <v>0</v>
      </c>
      <c r="K454" s="110">
        <f t="shared" si="151"/>
        <v>0</v>
      </c>
      <c r="L454" s="110">
        <f t="shared" si="152"/>
        <v>0</v>
      </c>
      <c r="M454" s="110">
        <f t="shared" si="153"/>
        <v>0</v>
      </c>
      <c r="AF454" s="23" t="e">
        <f>SUM(3000/#REF!)</f>
        <v>#REF!</v>
      </c>
      <c r="AG454" s="23" t="e">
        <f>SUM(10000/#REF!)</f>
        <v>#REF!</v>
      </c>
    </row>
    <row r="455" spans="1:33" ht="15.75" thickBot="1" x14ac:dyDescent="0.25">
      <c r="A455" s="131"/>
      <c r="B455" s="223"/>
      <c r="C455" s="30">
        <v>1011</v>
      </c>
      <c r="D455" s="25" t="s">
        <v>157</v>
      </c>
      <c r="E455" s="28"/>
      <c r="F455" s="80"/>
      <c r="G455" s="113"/>
      <c r="H455" s="110">
        <v>0</v>
      </c>
      <c r="I455" s="110">
        <f t="shared" si="149"/>
        <v>0</v>
      </c>
      <c r="J455" s="110">
        <f t="shared" si="150"/>
        <v>0</v>
      </c>
      <c r="K455" s="110">
        <f t="shared" si="151"/>
        <v>0</v>
      </c>
      <c r="L455" s="110">
        <f t="shared" si="152"/>
        <v>0</v>
      </c>
      <c r="M455" s="110">
        <f t="shared" si="153"/>
        <v>0</v>
      </c>
      <c r="AF455" s="23" t="e">
        <f>SUM(3000/#REF!)</f>
        <v>#REF!</v>
      </c>
      <c r="AG455" s="23" t="e">
        <f>SUM(10000/#REF!)</f>
        <v>#REF!</v>
      </c>
    </row>
    <row r="456" spans="1:33" ht="15.75" thickBot="1" x14ac:dyDescent="0.25">
      <c r="A456" s="131"/>
      <c r="B456" s="223"/>
      <c r="C456" s="30">
        <v>31006</v>
      </c>
      <c r="D456" s="25" t="s">
        <v>157</v>
      </c>
      <c r="E456" s="182"/>
      <c r="F456" s="80"/>
      <c r="G456" s="113"/>
      <c r="H456" s="110">
        <v>78.94</v>
      </c>
      <c r="I456" s="110">
        <f t="shared" si="149"/>
        <v>77.755899999999997</v>
      </c>
      <c r="J456" s="110">
        <f t="shared" si="150"/>
        <v>75.387699999999995</v>
      </c>
      <c r="K456" s="110">
        <f t="shared" si="151"/>
        <v>74.992999999999995</v>
      </c>
      <c r="L456" s="110">
        <f t="shared" si="152"/>
        <v>74.36148</v>
      </c>
      <c r="M456" s="110">
        <f t="shared" si="153"/>
        <v>73.729959999999991</v>
      </c>
      <c r="AF456" s="23"/>
      <c r="AG456" s="23"/>
    </row>
    <row r="457" spans="1:33" ht="15.75" thickBot="1" x14ac:dyDescent="0.25">
      <c r="A457" s="131"/>
      <c r="B457" s="223"/>
      <c r="C457" s="30">
        <v>1012</v>
      </c>
      <c r="D457" s="25" t="s">
        <v>157</v>
      </c>
      <c r="E457" s="28"/>
      <c r="F457" s="80"/>
      <c r="G457" s="113"/>
      <c r="H457" s="110">
        <v>0</v>
      </c>
      <c r="I457" s="110">
        <f t="shared" si="149"/>
        <v>0</v>
      </c>
      <c r="J457" s="110">
        <f t="shared" si="150"/>
        <v>0</v>
      </c>
      <c r="K457" s="110">
        <f t="shared" si="151"/>
        <v>0</v>
      </c>
      <c r="L457" s="110">
        <f t="shared" si="152"/>
        <v>0</v>
      </c>
      <c r="M457" s="110">
        <f t="shared" si="153"/>
        <v>0</v>
      </c>
      <c r="AF457" s="23" t="e">
        <f>SUM(3000/#REF!)</f>
        <v>#REF!</v>
      </c>
      <c r="AG457" s="23" t="e">
        <f>SUM(10000/#REF!)</f>
        <v>#REF!</v>
      </c>
    </row>
    <row r="458" spans="1:33" ht="15.75" thickBot="1" x14ac:dyDescent="0.25">
      <c r="A458" s="131"/>
      <c r="B458" s="223"/>
      <c r="C458" s="30">
        <v>31111</v>
      </c>
      <c r="D458" s="25" t="s">
        <v>146</v>
      </c>
      <c r="E458" s="153"/>
      <c r="F458" s="80"/>
      <c r="G458" s="113"/>
      <c r="H458" s="123">
        <v>0</v>
      </c>
      <c r="I458" s="110">
        <f t="shared" ref="I458" si="154">SUM(H458-H458*0.015)</f>
        <v>0</v>
      </c>
      <c r="J458" s="110">
        <f t="shared" ref="J458" si="155">SUM(H458-H458*0.045)</f>
        <v>0</v>
      </c>
      <c r="K458" s="110">
        <f t="shared" ref="K458" si="156">SUM(H458-H458*0.05)</f>
        <v>0</v>
      </c>
      <c r="L458" s="110">
        <f t="shared" ref="L458" si="157">SUM(H458-H458*0.058)</f>
        <v>0</v>
      </c>
      <c r="M458" s="110">
        <f t="shared" ref="M458" si="158">SUM(H458-H458*0.066)</f>
        <v>0</v>
      </c>
      <c r="AF458" s="23"/>
      <c r="AG458" s="23"/>
    </row>
    <row r="459" spans="1:33" ht="15.75" thickBot="1" x14ac:dyDescent="0.25">
      <c r="A459" s="131"/>
      <c r="B459" s="223"/>
      <c r="C459" s="27">
        <v>31112</v>
      </c>
      <c r="D459" s="25" t="s">
        <v>161</v>
      </c>
      <c r="E459" s="28"/>
      <c r="F459" s="80"/>
      <c r="G459" s="113"/>
      <c r="H459" s="123">
        <v>0</v>
      </c>
      <c r="I459" s="110">
        <f t="shared" si="149"/>
        <v>0</v>
      </c>
      <c r="J459" s="110">
        <f t="shared" si="150"/>
        <v>0</v>
      </c>
      <c r="K459" s="110">
        <f t="shared" si="151"/>
        <v>0</v>
      </c>
      <c r="L459" s="110">
        <f t="shared" si="152"/>
        <v>0</v>
      </c>
      <c r="M459" s="110">
        <f t="shared" si="153"/>
        <v>0</v>
      </c>
      <c r="AF459" s="23"/>
      <c r="AG459" s="23"/>
    </row>
    <row r="460" spans="1:33" ht="15.75" thickBot="1" x14ac:dyDescent="0.25">
      <c r="A460" s="131"/>
      <c r="B460" s="223"/>
      <c r="C460" s="27">
        <v>31113</v>
      </c>
      <c r="D460" s="25" t="s">
        <v>147</v>
      </c>
      <c r="E460" s="153"/>
      <c r="F460" s="80"/>
      <c r="G460" s="113"/>
      <c r="H460" s="123">
        <v>0</v>
      </c>
      <c r="I460" s="110">
        <f t="shared" si="149"/>
        <v>0</v>
      </c>
      <c r="J460" s="110">
        <f t="shared" si="150"/>
        <v>0</v>
      </c>
      <c r="K460" s="110">
        <f t="shared" si="151"/>
        <v>0</v>
      </c>
      <c r="L460" s="110">
        <f t="shared" si="152"/>
        <v>0</v>
      </c>
      <c r="M460" s="110">
        <f t="shared" si="153"/>
        <v>0</v>
      </c>
      <c r="AF460" s="23"/>
      <c r="AG460" s="23"/>
    </row>
    <row r="461" spans="1:33" ht="15.75" thickBot="1" x14ac:dyDescent="0.25">
      <c r="A461" s="131"/>
      <c r="B461" s="223"/>
      <c r="C461" s="27">
        <v>31007</v>
      </c>
      <c r="D461" s="25" t="s">
        <v>515</v>
      </c>
      <c r="E461" s="190"/>
      <c r="F461" s="80"/>
      <c r="G461" s="113"/>
      <c r="H461" s="123">
        <v>162.19999999999999</v>
      </c>
      <c r="I461" s="110">
        <f t="shared" si="149"/>
        <v>159.767</v>
      </c>
      <c r="J461" s="110">
        <f t="shared" si="150"/>
        <v>154.90099999999998</v>
      </c>
      <c r="K461" s="110">
        <f t="shared" si="151"/>
        <v>154.08999999999997</v>
      </c>
      <c r="L461" s="110">
        <f t="shared" si="152"/>
        <v>152.79239999999999</v>
      </c>
      <c r="M461" s="110">
        <f t="shared" si="153"/>
        <v>151.4948</v>
      </c>
      <c r="AF461" s="23"/>
      <c r="AG461" s="23"/>
    </row>
    <row r="462" spans="1:33" ht="15.75" thickBot="1" x14ac:dyDescent="0.25">
      <c r="A462" s="131"/>
      <c r="B462" s="223"/>
      <c r="C462" s="27">
        <v>31008</v>
      </c>
      <c r="D462" s="25" t="s">
        <v>515</v>
      </c>
      <c r="E462" s="190"/>
      <c r="F462" s="80"/>
      <c r="G462" s="113"/>
      <c r="H462" s="123">
        <v>202.8</v>
      </c>
      <c r="I462" s="110">
        <f t="shared" si="149"/>
        <v>199.75800000000001</v>
      </c>
      <c r="J462" s="110">
        <f t="shared" si="150"/>
        <v>193.67400000000001</v>
      </c>
      <c r="K462" s="110">
        <f t="shared" si="151"/>
        <v>192.66000000000003</v>
      </c>
      <c r="L462" s="110">
        <f t="shared" si="152"/>
        <v>191.0376</v>
      </c>
      <c r="M462" s="110">
        <f t="shared" si="153"/>
        <v>189.4152</v>
      </c>
      <c r="AF462" s="23"/>
      <c r="AG462" s="23"/>
    </row>
    <row r="463" spans="1:33" ht="15.75" thickBot="1" x14ac:dyDescent="0.25">
      <c r="A463" s="131"/>
      <c r="B463" s="223"/>
      <c r="C463" s="27">
        <v>31009</v>
      </c>
      <c r="D463" s="25" t="s">
        <v>515</v>
      </c>
      <c r="E463" s="190"/>
      <c r="F463" s="80"/>
      <c r="G463" s="113"/>
      <c r="H463" s="123">
        <v>162</v>
      </c>
      <c r="I463" s="110">
        <f t="shared" si="149"/>
        <v>159.57</v>
      </c>
      <c r="J463" s="110">
        <f t="shared" si="150"/>
        <v>154.71</v>
      </c>
      <c r="K463" s="110">
        <f t="shared" si="151"/>
        <v>153.9</v>
      </c>
      <c r="L463" s="110">
        <f t="shared" si="152"/>
        <v>152.60399999999998</v>
      </c>
      <c r="M463" s="110">
        <f t="shared" si="153"/>
        <v>151.30799999999999</v>
      </c>
      <c r="AF463" s="23"/>
      <c r="AG463" s="23"/>
    </row>
    <row r="464" spans="1:33" ht="15.75" thickBot="1" x14ac:dyDescent="0.25">
      <c r="A464" s="131"/>
      <c r="B464" s="223"/>
      <c r="C464" s="27">
        <v>31010</v>
      </c>
      <c r="D464" s="25" t="s">
        <v>518</v>
      </c>
      <c r="E464" s="192"/>
      <c r="F464" s="80"/>
      <c r="G464" s="113"/>
      <c r="H464" s="123">
        <v>169.46</v>
      </c>
      <c r="I464" s="110">
        <f t="shared" si="149"/>
        <v>166.91810000000001</v>
      </c>
      <c r="J464" s="110">
        <f t="shared" si="150"/>
        <v>161.83430000000001</v>
      </c>
      <c r="K464" s="110">
        <f t="shared" si="151"/>
        <v>160.98699999999999</v>
      </c>
      <c r="L464" s="110">
        <f t="shared" si="152"/>
        <v>159.63132000000002</v>
      </c>
      <c r="M464" s="110">
        <f t="shared" si="153"/>
        <v>158.27564000000001</v>
      </c>
      <c r="AF464" s="23"/>
      <c r="AG464" s="23"/>
    </row>
    <row r="465" spans="1:33" ht="15.75" thickBot="1" x14ac:dyDescent="0.25">
      <c r="A465" s="131"/>
      <c r="B465" s="223"/>
      <c r="C465" s="27">
        <v>31011</v>
      </c>
      <c r="D465" s="25" t="s">
        <v>515</v>
      </c>
      <c r="E465" s="194"/>
      <c r="F465" s="80"/>
      <c r="G465" s="113"/>
      <c r="H465" s="123">
        <v>159.51</v>
      </c>
      <c r="I465" s="110">
        <f t="shared" si="149"/>
        <v>157.11734999999999</v>
      </c>
      <c r="J465" s="110">
        <f t="shared" si="150"/>
        <v>152.33204999999998</v>
      </c>
      <c r="K465" s="110">
        <f t="shared" si="151"/>
        <v>151.53449999999998</v>
      </c>
      <c r="L465" s="110">
        <f t="shared" si="152"/>
        <v>150.25842</v>
      </c>
      <c r="M465" s="110">
        <f t="shared" si="153"/>
        <v>148.98233999999999</v>
      </c>
      <c r="AF465" s="23"/>
      <c r="AG465" s="23"/>
    </row>
    <row r="466" spans="1:33" ht="15.75" thickBot="1" x14ac:dyDescent="0.25">
      <c r="A466" s="131"/>
      <c r="B466" s="223"/>
      <c r="C466" s="27">
        <v>31012</v>
      </c>
      <c r="D466" s="25" t="s">
        <v>529</v>
      </c>
      <c r="E466" s="201"/>
      <c r="F466" s="80"/>
      <c r="G466" s="113"/>
      <c r="H466" s="123">
        <v>182.6</v>
      </c>
      <c r="I466" s="110">
        <f t="shared" si="149"/>
        <v>179.86099999999999</v>
      </c>
      <c r="J466" s="110">
        <f t="shared" si="150"/>
        <v>174.38299999999998</v>
      </c>
      <c r="K466" s="110">
        <f t="shared" si="151"/>
        <v>173.47</v>
      </c>
      <c r="L466" s="110">
        <f t="shared" si="152"/>
        <v>172.00919999999999</v>
      </c>
      <c r="M466" s="110">
        <f t="shared" si="153"/>
        <v>170.54839999999999</v>
      </c>
      <c r="AF466" s="23"/>
      <c r="AG466" s="23"/>
    </row>
    <row r="467" spans="1:33" ht="23.25" thickBot="1" x14ac:dyDescent="0.25">
      <c r="A467" s="131"/>
      <c r="B467" s="223"/>
      <c r="C467" s="27">
        <v>139</v>
      </c>
      <c r="D467" s="25" t="s">
        <v>162</v>
      </c>
      <c r="E467" s="28" t="s">
        <v>466</v>
      </c>
      <c r="F467" s="80" t="s">
        <v>65</v>
      </c>
      <c r="G467" s="113"/>
      <c r="H467" s="114">
        <v>0</v>
      </c>
      <c r="I467" s="110">
        <f t="shared" si="149"/>
        <v>0</v>
      </c>
      <c r="J467" s="110">
        <f t="shared" si="150"/>
        <v>0</v>
      </c>
      <c r="K467" s="110">
        <f t="shared" si="151"/>
        <v>0</v>
      </c>
      <c r="L467" s="110">
        <f t="shared" si="152"/>
        <v>0</v>
      </c>
      <c r="M467" s="110">
        <f t="shared" si="153"/>
        <v>0</v>
      </c>
      <c r="AF467" s="23" t="e">
        <f>SUM(3000/#REF!)</f>
        <v>#REF!</v>
      </c>
      <c r="AG467" s="23" t="e">
        <f>SUM(10000/#REF!)</f>
        <v>#REF!</v>
      </c>
    </row>
    <row r="468" spans="1:33" ht="23.25" thickBot="1" x14ac:dyDescent="0.25">
      <c r="A468" s="131"/>
      <c r="B468" s="223"/>
      <c r="C468" s="27">
        <v>140</v>
      </c>
      <c r="D468" s="25" t="s">
        <v>162</v>
      </c>
      <c r="E468" s="28" t="s">
        <v>442</v>
      </c>
      <c r="F468" s="80" t="s">
        <v>65</v>
      </c>
      <c r="G468" s="113"/>
      <c r="H468" s="114">
        <v>0</v>
      </c>
      <c r="I468" s="110">
        <f t="shared" si="149"/>
        <v>0</v>
      </c>
      <c r="J468" s="110">
        <f t="shared" si="150"/>
        <v>0</v>
      </c>
      <c r="K468" s="110">
        <f t="shared" si="151"/>
        <v>0</v>
      </c>
      <c r="L468" s="110">
        <f t="shared" si="152"/>
        <v>0</v>
      </c>
      <c r="M468" s="110">
        <f t="shared" si="153"/>
        <v>0</v>
      </c>
      <c r="AF468" s="23" t="e">
        <f>SUM(3000/#REF!)</f>
        <v>#REF!</v>
      </c>
      <c r="AG468" s="23" t="e">
        <f>SUM(10000/#REF!)</f>
        <v>#REF!</v>
      </c>
    </row>
    <row r="469" spans="1:33" ht="23.25" thickBot="1" x14ac:dyDescent="0.25">
      <c r="A469" s="131"/>
      <c r="B469" s="223"/>
      <c r="C469" s="84">
        <v>175</v>
      </c>
      <c r="D469" s="25" t="s">
        <v>148</v>
      </c>
      <c r="E469" s="28" t="s">
        <v>430</v>
      </c>
      <c r="F469" s="80" t="s">
        <v>65</v>
      </c>
      <c r="G469" s="113"/>
      <c r="H469" s="114">
        <v>187.86</v>
      </c>
      <c r="I469" s="110">
        <f t="shared" si="149"/>
        <v>185.0421</v>
      </c>
      <c r="J469" s="110">
        <f t="shared" si="150"/>
        <v>179.40630000000002</v>
      </c>
      <c r="K469" s="110">
        <f t="shared" si="151"/>
        <v>178.46700000000001</v>
      </c>
      <c r="L469" s="110">
        <f t="shared" si="152"/>
        <v>176.96412000000001</v>
      </c>
      <c r="M469" s="110">
        <f t="shared" si="153"/>
        <v>175.46124</v>
      </c>
      <c r="AF469" s="23" t="e">
        <f>SUM(3000/#REF!)</f>
        <v>#REF!</v>
      </c>
      <c r="AG469" s="23" t="e">
        <f>SUM(10000/#REF!)</f>
        <v>#REF!</v>
      </c>
    </row>
    <row r="470" spans="1:33" ht="23.25" thickBot="1" x14ac:dyDescent="0.25">
      <c r="A470" s="131"/>
      <c r="B470" s="223"/>
      <c r="C470" s="27">
        <v>173</v>
      </c>
      <c r="D470" s="25" t="s">
        <v>162</v>
      </c>
      <c r="E470" s="28" t="s">
        <v>160</v>
      </c>
      <c r="F470" s="80" t="s">
        <v>65</v>
      </c>
      <c r="G470" s="113"/>
      <c r="H470" s="114">
        <v>0</v>
      </c>
      <c r="I470" s="110">
        <f t="shared" ref="I470:I507" si="159">SUM(H470-H470*0.015)</f>
        <v>0</v>
      </c>
      <c r="J470" s="110">
        <f t="shared" ref="J470:J507" si="160">SUM(H470-H470*0.045)</f>
        <v>0</v>
      </c>
      <c r="K470" s="110">
        <f t="shared" ref="K470:K507" si="161">SUM(H470-H470*0.05)</f>
        <v>0</v>
      </c>
      <c r="L470" s="110">
        <f t="shared" ref="L470:L507" si="162">SUM(H470-H470*0.058)</f>
        <v>0</v>
      </c>
      <c r="M470" s="110">
        <f t="shared" ref="M470:M507" si="163">SUM(H470-H470*0.066)</f>
        <v>0</v>
      </c>
      <c r="AF470" s="23" t="e">
        <f>SUM(3000/#REF!)</f>
        <v>#REF!</v>
      </c>
      <c r="AG470" s="23" t="e">
        <f>SUM(10000/#REF!)</f>
        <v>#REF!</v>
      </c>
    </row>
    <row r="471" spans="1:33" ht="15.75" thickBot="1" x14ac:dyDescent="0.25">
      <c r="A471" s="56"/>
      <c r="B471" s="223"/>
      <c r="C471" s="27">
        <v>195</v>
      </c>
      <c r="D471" s="25" t="s">
        <v>149</v>
      </c>
      <c r="E471" s="28" t="s">
        <v>439</v>
      </c>
      <c r="F471" s="80" t="s">
        <v>66</v>
      </c>
      <c r="G471" s="113"/>
      <c r="H471" s="114">
        <v>0</v>
      </c>
      <c r="I471" s="110">
        <f t="shared" si="159"/>
        <v>0</v>
      </c>
      <c r="J471" s="110">
        <f t="shared" si="160"/>
        <v>0</v>
      </c>
      <c r="K471" s="110">
        <f t="shared" si="161"/>
        <v>0</v>
      </c>
      <c r="L471" s="110">
        <f t="shared" si="162"/>
        <v>0</v>
      </c>
      <c r="M471" s="110">
        <f t="shared" si="163"/>
        <v>0</v>
      </c>
      <c r="AF471" s="23" t="e">
        <f>SUM(3000/#REF!)</f>
        <v>#REF!</v>
      </c>
      <c r="AG471" s="23" t="e">
        <f>SUM(10000/#REF!)</f>
        <v>#REF!</v>
      </c>
    </row>
    <row r="472" spans="1:33" ht="23.25" thickBot="1" x14ac:dyDescent="0.25">
      <c r="A472" s="56"/>
      <c r="B472" s="223"/>
      <c r="C472" s="49">
        <v>194</v>
      </c>
      <c r="D472" s="25" t="s">
        <v>149</v>
      </c>
      <c r="E472" s="50" t="s">
        <v>457</v>
      </c>
      <c r="F472" s="85" t="s">
        <v>67</v>
      </c>
      <c r="G472" s="128"/>
      <c r="H472" s="114">
        <v>0</v>
      </c>
      <c r="I472" s="110">
        <f t="shared" si="159"/>
        <v>0</v>
      </c>
      <c r="J472" s="110">
        <f t="shared" si="160"/>
        <v>0</v>
      </c>
      <c r="K472" s="110">
        <f t="shared" si="161"/>
        <v>0</v>
      </c>
      <c r="L472" s="110">
        <f t="shared" si="162"/>
        <v>0</v>
      </c>
      <c r="M472" s="110">
        <f t="shared" si="163"/>
        <v>0</v>
      </c>
      <c r="AF472" s="23" t="e">
        <f>SUM(3000/#REF!)</f>
        <v>#REF!</v>
      </c>
      <c r="AG472" s="23" t="e">
        <f>SUM(10000/#REF!)</f>
        <v>#REF!</v>
      </c>
    </row>
    <row r="473" spans="1:33" ht="30.75" thickBot="1" x14ac:dyDescent="0.25">
      <c r="A473" s="56"/>
      <c r="B473" s="230"/>
      <c r="C473" s="139">
        <v>31005</v>
      </c>
      <c r="D473" s="46" t="s">
        <v>150</v>
      </c>
      <c r="E473" s="50"/>
      <c r="F473" s="85"/>
      <c r="G473" s="111"/>
      <c r="H473" s="160">
        <v>182.97</v>
      </c>
      <c r="I473" s="161">
        <f t="shared" si="159"/>
        <v>180.22545</v>
      </c>
      <c r="J473" s="161">
        <f t="shared" si="160"/>
        <v>174.73634999999999</v>
      </c>
      <c r="K473" s="161">
        <f t="shared" si="161"/>
        <v>173.82149999999999</v>
      </c>
      <c r="L473" s="161">
        <f t="shared" si="162"/>
        <v>172.35774000000001</v>
      </c>
      <c r="M473" s="161">
        <f t="shared" si="163"/>
        <v>170.89398</v>
      </c>
      <c r="AF473" s="23"/>
      <c r="AG473" s="23"/>
    </row>
    <row r="474" spans="1:33" ht="23.25" thickBot="1" x14ac:dyDescent="0.25">
      <c r="A474" s="56"/>
      <c r="B474" s="231" t="s">
        <v>91</v>
      </c>
      <c r="C474" s="19">
        <v>182</v>
      </c>
      <c r="D474" s="20" t="s">
        <v>141</v>
      </c>
      <c r="E474" s="21" t="s">
        <v>401</v>
      </c>
      <c r="F474" s="87"/>
      <c r="G474" s="109">
        <v>0</v>
      </c>
      <c r="H474" s="162">
        <f>SUM(G474*27)</f>
        <v>0</v>
      </c>
      <c r="I474" s="162">
        <f t="shared" si="159"/>
        <v>0</v>
      </c>
      <c r="J474" s="162">
        <f t="shared" si="160"/>
        <v>0</v>
      </c>
      <c r="K474" s="162">
        <f t="shared" si="161"/>
        <v>0</v>
      </c>
      <c r="L474" s="162">
        <f t="shared" si="162"/>
        <v>0</v>
      </c>
      <c r="M474" s="163">
        <f t="shared" si="163"/>
        <v>0</v>
      </c>
      <c r="AF474" s="23" t="e">
        <f>SUM(3000/#REF!)</f>
        <v>#REF!</v>
      </c>
      <c r="AG474" s="23" t="e">
        <f>SUM(10000/#REF!)</f>
        <v>#REF!</v>
      </c>
    </row>
    <row r="475" spans="1:33" ht="15.75" thickBot="1" x14ac:dyDescent="0.25">
      <c r="A475" s="56"/>
      <c r="B475" s="232"/>
      <c r="C475" s="30">
        <v>1821</v>
      </c>
      <c r="D475" s="25" t="s">
        <v>141</v>
      </c>
      <c r="E475" s="156" t="s">
        <v>406</v>
      </c>
      <c r="F475" s="80"/>
      <c r="G475" s="113">
        <v>0.79</v>
      </c>
      <c r="H475" s="110">
        <f>SUM(G475*$L$2)</f>
        <v>33.18</v>
      </c>
      <c r="I475" s="110">
        <f t="shared" si="159"/>
        <v>32.682299999999998</v>
      </c>
      <c r="J475" s="110">
        <f t="shared" si="160"/>
        <v>31.686900000000001</v>
      </c>
      <c r="K475" s="110">
        <f t="shared" si="161"/>
        <v>31.521000000000001</v>
      </c>
      <c r="L475" s="110">
        <f t="shared" si="162"/>
        <v>31.255559999999999</v>
      </c>
      <c r="M475" s="164">
        <f t="shared" si="163"/>
        <v>30.990120000000001</v>
      </c>
      <c r="AF475" s="23" t="e">
        <f>SUM(3000/#REF!)</f>
        <v>#REF!</v>
      </c>
      <c r="AG475" s="23" t="e">
        <f>SUM(10000/#REF!)</f>
        <v>#REF!</v>
      </c>
    </row>
    <row r="476" spans="1:33" ht="15.75" thickBot="1" x14ac:dyDescent="0.25">
      <c r="A476" s="56"/>
      <c r="B476" s="232"/>
      <c r="C476" s="30">
        <v>1822</v>
      </c>
      <c r="D476" s="25" t="s">
        <v>141</v>
      </c>
      <c r="E476" s="156"/>
      <c r="F476" s="80"/>
      <c r="G476" s="113">
        <v>0.79</v>
      </c>
      <c r="H476" s="110">
        <f>SUM(G476*$L$2)</f>
        <v>33.18</v>
      </c>
      <c r="I476" s="110">
        <f t="shared" ref="I476" si="164">SUM(H476-H476*0.015)</f>
        <v>32.682299999999998</v>
      </c>
      <c r="J476" s="110">
        <f t="shared" ref="J476" si="165">SUM(H476-H476*0.045)</f>
        <v>31.686900000000001</v>
      </c>
      <c r="K476" s="110">
        <f t="shared" ref="K476" si="166">SUM(H476-H476*0.05)</f>
        <v>31.521000000000001</v>
      </c>
      <c r="L476" s="110">
        <f t="shared" ref="L476" si="167">SUM(H476-H476*0.058)</f>
        <v>31.255559999999999</v>
      </c>
      <c r="M476" s="164">
        <f t="shared" ref="M476" si="168">SUM(H476-H476*0.066)</f>
        <v>30.990120000000001</v>
      </c>
      <c r="AF476" s="23" t="e">
        <f>SUM(3000/#REF!)</f>
        <v>#REF!</v>
      </c>
      <c r="AG476" s="23" t="e">
        <f>SUM(10000/#REF!)</f>
        <v>#REF!</v>
      </c>
    </row>
    <row r="477" spans="1:33" ht="15.75" thickBot="1" x14ac:dyDescent="0.25">
      <c r="A477" s="56"/>
      <c r="B477" s="232"/>
      <c r="C477" s="30">
        <v>1824</v>
      </c>
      <c r="D477" s="25" t="s">
        <v>140</v>
      </c>
      <c r="E477" s="156"/>
      <c r="F477" s="80"/>
      <c r="G477" s="113"/>
      <c r="H477" s="110">
        <v>0</v>
      </c>
      <c r="I477" s="110">
        <f t="shared" si="159"/>
        <v>0</v>
      </c>
      <c r="J477" s="110">
        <f t="shared" si="160"/>
        <v>0</v>
      </c>
      <c r="K477" s="110">
        <f t="shared" si="161"/>
        <v>0</v>
      </c>
      <c r="L477" s="110">
        <f t="shared" si="162"/>
        <v>0</v>
      </c>
      <c r="M477" s="164">
        <f t="shared" si="163"/>
        <v>0</v>
      </c>
      <c r="AF477" s="23" t="e">
        <f>SUM(3000/#REF!)</f>
        <v>#REF!</v>
      </c>
      <c r="AG477" s="23"/>
    </row>
    <row r="478" spans="1:33" ht="15.75" thickBot="1" x14ac:dyDescent="0.25">
      <c r="A478" s="56"/>
      <c r="B478" s="232"/>
      <c r="C478" s="30">
        <v>18259</v>
      </c>
      <c r="D478" s="25" t="s">
        <v>306</v>
      </c>
      <c r="E478" s="156"/>
      <c r="F478" s="80"/>
      <c r="G478" s="113"/>
      <c r="H478" s="110">
        <v>0</v>
      </c>
      <c r="I478" s="110">
        <f t="shared" si="159"/>
        <v>0</v>
      </c>
      <c r="J478" s="110">
        <f t="shared" si="160"/>
        <v>0</v>
      </c>
      <c r="K478" s="110">
        <f t="shared" si="161"/>
        <v>0</v>
      </c>
      <c r="L478" s="110">
        <f t="shared" si="162"/>
        <v>0</v>
      </c>
      <c r="M478" s="164">
        <f t="shared" si="163"/>
        <v>0</v>
      </c>
      <c r="AF478" s="23"/>
      <c r="AG478" s="23"/>
    </row>
    <row r="479" spans="1:33" ht="30.75" thickBot="1" x14ac:dyDescent="0.25">
      <c r="A479" s="56"/>
      <c r="B479" s="232"/>
      <c r="C479" s="30">
        <v>182510</v>
      </c>
      <c r="D479" s="25" t="s">
        <v>307</v>
      </c>
      <c r="E479" s="156"/>
      <c r="F479" s="80"/>
      <c r="G479" s="113"/>
      <c r="H479" s="110">
        <v>0</v>
      </c>
      <c r="I479" s="110">
        <f t="shared" si="159"/>
        <v>0</v>
      </c>
      <c r="J479" s="110">
        <f t="shared" si="160"/>
        <v>0</v>
      </c>
      <c r="K479" s="110">
        <f t="shared" si="161"/>
        <v>0</v>
      </c>
      <c r="L479" s="110">
        <f t="shared" si="162"/>
        <v>0</v>
      </c>
      <c r="M479" s="164">
        <f t="shared" si="163"/>
        <v>0</v>
      </c>
      <c r="AF479" s="23"/>
      <c r="AG479" s="23"/>
    </row>
    <row r="480" spans="1:33" ht="30.75" thickBot="1" x14ac:dyDescent="0.25">
      <c r="A480" s="56"/>
      <c r="B480" s="232"/>
      <c r="C480" s="30">
        <v>182511</v>
      </c>
      <c r="D480" s="25" t="s">
        <v>308</v>
      </c>
      <c r="E480" s="156"/>
      <c r="F480" s="80"/>
      <c r="G480" s="113"/>
      <c r="H480" s="110">
        <v>0</v>
      </c>
      <c r="I480" s="110">
        <f t="shared" si="159"/>
        <v>0</v>
      </c>
      <c r="J480" s="110">
        <f t="shared" si="160"/>
        <v>0</v>
      </c>
      <c r="K480" s="110">
        <f t="shared" si="161"/>
        <v>0</v>
      </c>
      <c r="L480" s="110">
        <f t="shared" si="162"/>
        <v>0</v>
      </c>
      <c r="M480" s="164">
        <f t="shared" si="163"/>
        <v>0</v>
      </c>
      <c r="AF480" s="23"/>
      <c r="AG480" s="23"/>
    </row>
    <row r="481" spans="1:33" ht="15.75" thickBot="1" x14ac:dyDescent="0.25">
      <c r="A481" s="56"/>
      <c r="B481" s="232"/>
      <c r="C481" s="30">
        <v>182529</v>
      </c>
      <c r="D481" s="25" t="s">
        <v>306</v>
      </c>
      <c r="E481" s="197"/>
      <c r="F481" s="80"/>
      <c r="G481" s="113"/>
      <c r="H481" s="110">
        <v>32.520000000000003</v>
      </c>
      <c r="I481" s="110">
        <f t="shared" si="159"/>
        <v>32.032200000000003</v>
      </c>
      <c r="J481" s="110">
        <f t="shared" si="160"/>
        <v>31.056600000000003</v>
      </c>
      <c r="K481" s="110">
        <f t="shared" si="161"/>
        <v>30.894000000000002</v>
      </c>
      <c r="L481" s="110">
        <f t="shared" si="162"/>
        <v>30.633840000000003</v>
      </c>
      <c r="M481" s="164">
        <f t="shared" si="163"/>
        <v>30.373680000000004</v>
      </c>
      <c r="AF481" s="23"/>
      <c r="AG481" s="23"/>
    </row>
    <row r="482" spans="1:33" ht="30.75" thickBot="1" x14ac:dyDescent="0.25">
      <c r="A482" s="56"/>
      <c r="B482" s="232"/>
      <c r="C482" s="30">
        <v>1825210</v>
      </c>
      <c r="D482" s="25" t="s">
        <v>307</v>
      </c>
      <c r="E482" s="197"/>
      <c r="F482" s="80"/>
      <c r="G482" s="113"/>
      <c r="H482" s="110">
        <v>32.520000000000003</v>
      </c>
      <c r="I482" s="110">
        <f t="shared" ref="I482:I483" si="169">SUM(H482-H482*0.015)</f>
        <v>32.032200000000003</v>
      </c>
      <c r="J482" s="110">
        <f t="shared" ref="J482:J483" si="170">SUM(H482-H482*0.045)</f>
        <v>31.056600000000003</v>
      </c>
      <c r="K482" s="110">
        <f t="shared" ref="K482:K483" si="171">SUM(H482-H482*0.05)</f>
        <v>30.894000000000002</v>
      </c>
      <c r="L482" s="110">
        <f t="shared" ref="L482:L483" si="172">SUM(H482-H482*0.058)</f>
        <v>30.633840000000003</v>
      </c>
      <c r="M482" s="164">
        <f t="shared" ref="M482:M483" si="173">SUM(H482-H482*0.066)</f>
        <v>30.373680000000004</v>
      </c>
      <c r="AF482" s="23"/>
      <c r="AG482" s="23"/>
    </row>
    <row r="483" spans="1:33" ht="30.75" thickBot="1" x14ac:dyDescent="0.25">
      <c r="A483" s="56"/>
      <c r="B483" s="232"/>
      <c r="C483" s="30">
        <v>1825211</v>
      </c>
      <c r="D483" s="25" t="s">
        <v>308</v>
      </c>
      <c r="E483" s="197"/>
      <c r="F483" s="80"/>
      <c r="G483" s="113"/>
      <c r="H483" s="110">
        <v>32.520000000000003</v>
      </c>
      <c r="I483" s="110">
        <f t="shared" si="169"/>
        <v>32.032200000000003</v>
      </c>
      <c r="J483" s="110">
        <f t="shared" si="170"/>
        <v>31.056600000000003</v>
      </c>
      <c r="K483" s="110">
        <f t="shared" si="171"/>
        <v>30.894000000000002</v>
      </c>
      <c r="L483" s="110">
        <f t="shared" si="172"/>
        <v>30.633840000000003</v>
      </c>
      <c r="M483" s="164">
        <f t="shared" si="173"/>
        <v>30.373680000000004</v>
      </c>
      <c r="AF483" s="23"/>
      <c r="AG483" s="23"/>
    </row>
    <row r="484" spans="1:33" ht="15.75" thickBot="1" x14ac:dyDescent="0.25">
      <c r="A484" s="56"/>
      <c r="B484" s="232"/>
      <c r="C484" s="30">
        <v>182519</v>
      </c>
      <c r="D484" s="25" t="s">
        <v>501</v>
      </c>
      <c r="E484" s="182"/>
      <c r="F484" s="80"/>
      <c r="G484" s="113"/>
      <c r="H484" s="110">
        <v>24.25</v>
      </c>
      <c r="I484" s="110">
        <f t="shared" si="159"/>
        <v>23.88625</v>
      </c>
      <c r="J484" s="110">
        <f t="shared" si="160"/>
        <v>23.158750000000001</v>
      </c>
      <c r="K484" s="110">
        <f t="shared" si="161"/>
        <v>23.037500000000001</v>
      </c>
      <c r="L484" s="110">
        <f t="shared" si="162"/>
        <v>22.843499999999999</v>
      </c>
      <c r="M484" s="164">
        <f t="shared" si="163"/>
        <v>22.6495</v>
      </c>
      <c r="AF484" s="23"/>
      <c r="AG484" s="23"/>
    </row>
    <row r="485" spans="1:33" ht="15.75" thickBot="1" x14ac:dyDescent="0.25">
      <c r="A485" s="56"/>
      <c r="B485" s="232"/>
      <c r="C485" s="30">
        <v>1826</v>
      </c>
      <c r="D485" s="25" t="s">
        <v>92</v>
      </c>
      <c r="E485" s="156"/>
      <c r="F485" s="80"/>
      <c r="G485" s="113"/>
      <c r="H485" s="110">
        <v>0</v>
      </c>
      <c r="I485" s="110">
        <f t="shared" si="159"/>
        <v>0</v>
      </c>
      <c r="J485" s="110">
        <f t="shared" si="160"/>
        <v>0</v>
      </c>
      <c r="K485" s="110">
        <f t="shared" si="161"/>
        <v>0</v>
      </c>
      <c r="L485" s="110">
        <f t="shared" si="162"/>
        <v>0</v>
      </c>
      <c r="M485" s="164">
        <f t="shared" si="163"/>
        <v>0</v>
      </c>
      <c r="AF485" s="23"/>
      <c r="AG485" s="23"/>
    </row>
    <row r="486" spans="1:33" ht="16.5" customHeight="1" thickBot="1" x14ac:dyDescent="0.25">
      <c r="A486" s="56"/>
      <c r="B486" s="232"/>
      <c r="C486" s="30">
        <v>1826110</v>
      </c>
      <c r="D486" s="25" t="s">
        <v>502</v>
      </c>
      <c r="E486" s="182"/>
      <c r="F486" s="80"/>
      <c r="G486" s="113"/>
      <c r="H486" s="110">
        <v>25.08</v>
      </c>
      <c r="I486" s="110">
        <f t="shared" si="159"/>
        <v>24.703799999999998</v>
      </c>
      <c r="J486" s="110">
        <f t="shared" si="160"/>
        <v>23.9514</v>
      </c>
      <c r="K486" s="110">
        <f t="shared" si="161"/>
        <v>23.825999999999997</v>
      </c>
      <c r="L486" s="110">
        <f t="shared" si="162"/>
        <v>23.625359999999997</v>
      </c>
      <c r="M486" s="164">
        <f t="shared" si="163"/>
        <v>23.424719999999997</v>
      </c>
      <c r="AF486" s="23"/>
      <c r="AG486" s="23"/>
    </row>
    <row r="487" spans="1:33" ht="15.75" thickBot="1" x14ac:dyDescent="0.25">
      <c r="A487" s="56"/>
      <c r="B487" s="232"/>
      <c r="C487" s="30">
        <v>1827</v>
      </c>
      <c r="D487" s="25" t="s">
        <v>93</v>
      </c>
      <c r="E487" s="156"/>
      <c r="F487" s="80"/>
      <c r="G487" s="113"/>
      <c r="H487" s="110">
        <v>0</v>
      </c>
      <c r="I487" s="110">
        <f t="shared" si="159"/>
        <v>0</v>
      </c>
      <c r="J487" s="110">
        <f t="shared" si="160"/>
        <v>0</v>
      </c>
      <c r="K487" s="110">
        <f t="shared" si="161"/>
        <v>0</v>
      </c>
      <c r="L487" s="110">
        <f t="shared" si="162"/>
        <v>0</v>
      </c>
      <c r="M487" s="164">
        <f t="shared" si="163"/>
        <v>0</v>
      </c>
      <c r="AF487" s="23"/>
      <c r="AG487" s="23"/>
    </row>
    <row r="488" spans="1:33" ht="15.75" thickBot="1" x14ac:dyDescent="0.25">
      <c r="A488" s="56"/>
      <c r="B488" s="232"/>
      <c r="C488" s="30">
        <v>1828</v>
      </c>
      <c r="D488" s="25" t="s">
        <v>380</v>
      </c>
      <c r="E488" s="156"/>
      <c r="F488" s="80"/>
      <c r="G488" s="113">
        <v>0.84</v>
      </c>
      <c r="H488" s="110">
        <f>SUM(G488*$L$2)</f>
        <v>35.28</v>
      </c>
      <c r="I488" s="110">
        <f t="shared" si="159"/>
        <v>34.750799999999998</v>
      </c>
      <c r="J488" s="110">
        <f t="shared" si="160"/>
        <v>33.692399999999999</v>
      </c>
      <c r="K488" s="110">
        <f t="shared" si="161"/>
        <v>33.515999999999998</v>
      </c>
      <c r="L488" s="110">
        <f t="shared" si="162"/>
        <v>33.233760000000004</v>
      </c>
      <c r="M488" s="164">
        <f t="shared" si="163"/>
        <v>32.951520000000002</v>
      </c>
      <c r="AF488" s="23"/>
      <c r="AG488" s="23"/>
    </row>
    <row r="489" spans="1:33" ht="15.75" thickBot="1" x14ac:dyDescent="0.25">
      <c r="A489" s="56"/>
      <c r="B489" s="232"/>
      <c r="C489" s="30">
        <v>18281</v>
      </c>
      <c r="D489" s="25" t="s">
        <v>380</v>
      </c>
      <c r="E489" s="156"/>
      <c r="F489" s="80"/>
      <c r="G489" s="113">
        <v>0</v>
      </c>
      <c r="H489" s="110">
        <f>SUM(G489*$L$2)</f>
        <v>0</v>
      </c>
      <c r="I489" s="110">
        <f t="shared" si="159"/>
        <v>0</v>
      </c>
      <c r="J489" s="110">
        <f t="shared" si="160"/>
        <v>0</v>
      </c>
      <c r="K489" s="110">
        <f t="shared" si="161"/>
        <v>0</v>
      </c>
      <c r="L489" s="110">
        <f t="shared" si="162"/>
        <v>0</v>
      </c>
      <c r="M489" s="164">
        <f t="shared" si="163"/>
        <v>0</v>
      </c>
      <c r="AF489" s="23"/>
      <c r="AG489" s="23"/>
    </row>
    <row r="490" spans="1:33" ht="15.75" thickBot="1" x14ac:dyDescent="0.25">
      <c r="A490" s="56"/>
      <c r="B490" s="232"/>
      <c r="C490" s="30">
        <v>1829</v>
      </c>
      <c r="D490" s="25" t="s">
        <v>94</v>
      </c>
      <c r="E490" s="156"/>
      <c r="F490" s="80"/>
      <c r="G490" s="113"/>
      <c r="H490" s="110">
        <v>30.92</v>
      </c>
      <c r="I490" s="110">
        <f t="shared" si="159"/>
        <v>30.456200000000003</v>
      </c>
      <c r="J490" s="110">
        <f t="shared" si="160"/>
        <v>29.528600000000001</v>
      </c>
      <c r="K490" s="110">
        <f t="shared" si="161"/>
        <v>29.374000000000002</v>
      </c>
      <c r="L490" s="110">
        <f t="shared" si="162"/>
        <v>29.126640000000002</v>
      </c>
      <c r="M490" s="164">
        <f t="shared" si="163"/>
        <v>28.879280000000001</v>
      </c>
      <c r="AF490" s="23"/>
      <c r="AG490" s="23"/>
    </row>
    <row r="491" spans="1:33" ht="15.75" thickBot="1" x14ac:dyDescent="0.25">
      <c r="A491" s="56"/>
      <c r="B491" s="232"/>
      <c r="C491" s="30">
        <v>1830</v>
      </c>
      <c r="D491" s="25" t="s">
        <v>380</v>
      </c>
      <c r="E491" s="156"/>
      <c r="F491" s="80"/>
      <c r="G491" s="113">
        <v>0</v>
      </c>
      <c r="H491" s="110">
        <v>0</v>
      </c>
      <c r="I491" s="110">
        <f t="shared" si="159"/>
        <v>0</v>
      </c>
      <c r="J491" s="110">
        <f t="shared" si="160"/>
        <v>0</v>
      </c>
      <c r="K491" s="110">
        <f t="shared" si="161"/>
        <v>0</v>
      </c>
      <c r="L491" s="110">
        <f t="shared" si="162"/>
        <v>0</v>
      </c>
      <c r="M491" s="164">
        <f t="shared" si="163"/>
        <v>0</v>
      </c>
      <c r="AF491" s="23"/>
      <c r="AG491" s="23"/>
    </row>
    <row r="492" spans="1:33" ht="15.75" thickBot="1" x14ac:dyDescent="0.25">
      <c r="A492" s="56"/>
      <c r="B492" s="232"/>
      <c r="C492" s="30">
        <v>35261</v>
      </c>
      <c r="D492" s="25" t="s">
        <v>496</v>
      </c>
      <c r="E492" s="180"/>
      <c r="F492" s="80"/>
      <c r="G492" s="113">
        <v>0.53</v>
      </c>
      <c r="H492" s="110">
        <f>SUM(G492*$L$2)</f>
        <v>22.26</v>
      </c>
      <c r="I492" s="110">
        <f t="shared" ref="I492" si="174">SUM(H492-H492*0.015)</f>
        <v>21.926100000000002</v>
      </c>
      <c r="J492" s="110">
        <f t="shared" ref="J492" si="175">SUM(H492-H492*0.045)</f>
        <v>21.258300000000002</v>
      </c>
      <c r="K492" s="110">
        <f t="shared" ref="K492" si="176">SUM(H492-H492*0.05)</f>
        <v>21.147000000000002</v>
      </c>
      <c r="L492" s="110">
        <f t="shared" ref="L492" si="177">SUM(H492-H492*0.058)</f>
        <v>20.968920000000001</v>
      </c>
      <c r="M492" s="164">
        <f t="shared" ref="M492" si="178">SUM(H492-H492*0.066)</f>
        <v>20.790840000000003</v>
      </c>
      <c r="AF492" s="23"/>
      <c r="AG492" s="23"/>
    </row>
    <row r="493" spans="1:33" ht="30.75" thickBot="1" x14ac:dyDescent="0.25">
      <c r="A493" s="56"/>
      <c r="B493" s="232"/>
      <c r="C493" s="60">
        <v>127</v>
      </c>
      <c r="D493" s="41" t="s">
        <v>190</v>
      </c>
      <c r="E493" s="156" t="s">
        <v>439</v>
      </c>
      <c r="F493" s="80" t="s">
        <v>28</v>
      </c>
      <c r="G493" s="113">
        <v>0</v>
      </c>
      <c r="H493" s="110">
        <f>SUM(G493*$L$2)</f>
        <v>0</v>
      </c>
      <c r="I493" s="110">
        <f t="shared" si="159"/>
        <v>0</v>
      </c>
      <c r="J493" s="110">
        <f t="shared" si="160"/>
        <v>0</v>
      </c>
      <c r="K493" s="110">
        <f t="shared" si="161"/>
        <v>0</v>
      </c>
      <c r="L493" s="110">
        <f t="shared" si="162"/>
        <v>0</v>
      </c>
      <c r="M493" s="164">
        <f t="shared" si="163"/>
        <v>0</v>
      </c>
      <c r="AF493" s="23" t="e">
        <f>SUM(3000/#REF!)</f>
        <v>#REF!</v>
      </c>
      <c r="AG493" s="23" t="e">
        <f>SUM(10000/#REF!)</f>
        <v>#REF!</v>
      </c>
    </row>
    <row r="494" spans="1:33" ht="30.75" thickBot="1" x14ac:dyDescent="0.25">
      <c r="A494" s="18"/>
      <c r="B494" s="232"/>
      <c r="C494" s="27">
        <v>44</v>
      </c>
      <c r="D494" s="25" t="s">
        <v>191</v>
      </c>
      <c r="E494" s="156" t="s">
        <v>401</v>
      </c>
      <c r="F494" s="80">
        <v>12</v>
      </c>
      <c r="G494" s="113"/>
      <c r="H494" s="110">
        <v>0</v>
      </c>
      <c r="I494" s="110">
        <f t="shared" si="159"/>
        <v>0</v>
      </c>
      <c r="J494" s="110">
        <f t="shared" si="160"/>
        <v>0</v>
      </c>
      <c r="K494" s="110">
        <f t="shared" si="161"/>
        <v>0</v>
      </c>
      <c r="L494" s="110">
        <f t="shared" si="162"/>
        <v>0</v>
      </c>
      <c r="M494" s="164">
        <f t="shared" si="163"/>
        <v>0</v>
      </c>
      <c r="AF494" s="23" t="e">
        <f>SUM(3000/#REF!)</f>
        <v>#REF!</v>
      </c>
      <c r="AG494" s="23" t="e">
        <f>SUM(10000/#REF!)</f>
        <v>#REF!</v>
      </c>
    </row>
    <row r="495" spans="1:33" ht="30.75" thickBot="1" x14ac:dyDescent="0.25">
      <c r="A495" s="18"/>
      <c r="B495" s="232"/>
      <c r="C495" s="27">
        <v>176</v>
      </c>
      <c r="D495" s="41" t="s">
        <v>192</v>
      </c>
      <c r="E495" s="156"/>
      <c r="F495" s="80"/>
      <c r="G495" s="113"/>
      <c r="H495" s="110">
        <v>0</v>
      </c>
      <c r="I495" s="110">
        <f t="shared" si="159"/>
        <v>0</v>
      </c>
      <c r="J495" s="110">
        <f t="shared" si="160"/>
        <v>0</v>
      </c>
      <c r="K495" s="110">
        <f t="shared" si="161"/>
        <v>0</v>
      </c>
      <c r="L495" s="110">
        <f t="shared" si="162"/>
        <v>0</v>
      </c>
      <c r="M495" s="164">
        <f t="shared" si="163"/>
        <v>0</v>
      </c>
      <c r="AF495" s="23" t="e">
        <f>SUM(3000/#REF!)</f>
        <v>#REF!</v>
      </c>
      <c r="AG495" s="23" t="e">
        <f>SUM(10000/#REF!)</f>
        <v>#REF!</v>
      </c>
    </row>
    <row r="496" spans="1:33" ht="30.75" thickBot="1" x14ac:dyDescent="0.25">
      <c r="A496" s="39"/>
      <c r="B496" s="232"/>
      <c r="C496" s="49">
        <v>1761</v>
      </c>
      <c r="D496" s="41" t="s">
        <v>182</v>
      </c>
      <c r="E496" s="157"/>
      <c r="F496" s="85"/>
      <c r="G496" s="128"/>
      <c r="H496" s="123">
        <v>0</v>
      </c>
      <c r="I496" s="110">
        <f t="shared" si="159"/>
        <v>0</v>
      </c>
      <c r="J496" s="110">
        <f t="shared" si="160"/>
        <v>0</v>
      </c>
      <c r="K496" s="110">
        <f t="shared" si="161"/>
        <v>0</v>
      </c>
      <c r="L496" s="110">
        <f t="shared" si="162"/>
        <v>0</v>
      </c>
      <c r="M496" s="164">
        <f t="shared" si="163"/>
        <v>0</v>
      </c>
      <c r="AF496" s="23"/>
      <c r="AG496" s="23"/>
    </row>
    <row r="497" spans="1:33" ht="30.75" thickBot="1" x14ac:dyDescent="0.25">
      <c r="A497" s="39"/>
      <c r="B497" s="232"/>
      <c r="C497" s="49">
        <v>1762</v>
      </c>
      <c r="D497" s="41" t="s">
        <v>183</v>
      </c>
      <c r="E497" s="157"/>
      <c r="F497" s="85"/>
      <c r="G497" s="128"/>
      <c r="H497" s="123">
        <v>153.30000000000001</v>
      </c>
      <c r="I497" s="110">
        <f t="shared" si="159"/>
        <v>151.00050000000002</v>
      </c>
      <c r="J497" s="110">
        <f t="shared" si="160"/>
        <v>146.4015</v>
      </c>
      <c r="K497" s="110">
        <f t="shared" si="161"/>
        <v>145.63500000000002</v>
      </c>
      <c r="L497" s="110">
        <f t="shared" si="162"/>
        <v>144.40860000000001</v>
      </c>
      <c r="M497" s="164">
        <f t="shared" si="163"/>
        <v>143.18220000000002</v>
      </c>
      <c r="AF497" s="23"/>
      <c r="AG497" s="23"/>
    </row>
    <row r="498" spans="1:33" ht="30.75" thickBot="1" x14ac:dyDescent="0.25">
      <c r="A498" s="39"/>
      <c r="B498" s="232"/>
      <c r="C498" s="140">
        <v>3011061</v>
      </c>
      <c r="D498" s="25" t="s">
        <v>309</v>
      </c>
      <c r="E498" s="157"/>
      <c r="F498" s="85"/>
      <c r="G498" s="128"/>
      <c r="H498" s="123">
        <v>64.878</v>
      </c>
      <c r="I498" s="110">
        <f t="shared" si="159"/>
        <v>63.904829999999997</v>
      </c>
      <c r="J498" s="110">
        <f t="shared" si="160"/>
        <v>61.958489999999998</v>
      </c>
      <c r="K498" s="110">
        <f t="shared" si="161"/>
        <v>61.634100000000004</v>
      </c>
      <c r="L498" s="110">
        <f t="shared" si="162"/>
        <v>61.115076000000002</v>
      </c>
      <c r="M498" s="164">
        <f t="shared" si="163"/>
        <v>60.596052</v>
      </c>
      <c r="AF498" s="23"/>
      <c r="AG498" s="23"/>
    </row>
    <row r="499" spans="1:33" ht="30.75" thickBot="1" x14ac:dyDescent="0.25">
      <c r="A499" s="39"/>
      <c r="B499" s="232"/>
      <c r="C499" s="140">
        <v>3011062</v>
      </c>
      <c r="D499" s="25" t="s">
        <v>310</v>
      </c>
      <c r="E499" s="157"/>
      <c r="F499" s="85"/>
      <c r="G499" s="128"/>
      <c r="H499" s="123">
        <v>64.878</v>
      </c>
      <c r="I499" s="110">
        <f t="shared" si="159"/>
        <v>63.904829999999997</v>
      </c>
      <c r="J499" s="110">
        <f t="shared" si="160"/>
        <v>61.958489999999998</v>
      </c>
      <c r="K499" s="110">
        <f t="shared" si="161"/>
        <v>61.634100000000004</v>
      </c>
      <c r="L499" s="110">
        <f t="shared" si="162"/>
        <v>61.115076000000002</v>
      </c>
      <c r="M499" s="164">
        <f t="shared" si="163"/>
        <v>60.596052</v>
      </c>
      <c r="AF499" s="23"/>
      <c r="AG499" s="23"/>
    </row>
    <row r="500" spans="1:33" ht="15.75" thickBot="1" x14ac:dyDescent="0.25">
      <c r="A500" s="39"/>
      <c r="B500" s="232"/>
      <c r="C500" s="185">
        <v>3500210</v>
      </c>
      <c r="D500" s="46" t="s">
        <v>508</v>
      </c>
      <c r="E500" s="157"/>
      <c r="F500" s="85"/>
      <c r="G500" s="128"/>
      <c r="H500" s="123">
        <v>81.540000000000006</v>
      </c>
      <c r="I500" s="110">
        <f t="shared" si="159"/>
        <v>80.316900000000004</v>
      </c>
      <c r="J500" s="110">
        <f t="shared" si="160"/>
        <v>77.870699999999999</v>
      </c>
      <c r="K500" s="110">
        <f t="shared" si="161"/>
        <v>77.463000000000008</v>
      </c>
      <c r="L500" s="110">
        <f t="shared" si="162"/>
        <v>76.810680000000005</v>
      </c>
      <c r="M500" s="164">
        <f t="shared" si="163"/>
        <v>76.158360000000002</v>
      </c>
      <c r="AF500" s="23"/>
      <c r="AG500" s="23"/>
    </row>
    <row r="501" spans="1:33" ht="15.75" thickBot="1" x14ac:dyDescent="0.25">
      <c r="A501" s="39"/>
      <c r="B501" s="232"/>
      <c r="C501" s="185">
        <v>350028</v>
      </c>
      <c r="D501" s="46" t="s">
        <v>523</v>
      </c>
      <c r="E501" s="157"/>
      <c r="F501" s="85"/>
      <c r="G501" s="128"/>
      <c r="H501" s="123">
        <v>81.540000000000006</v>
      </c>
      <c r="I501" s="110">
        <f t="shared" si="159"/>
        <v>80.316900000000004</v>
      </c>
      <c r="J501" s="110">
        <f t="shared" si="160"/>
        <v>77.870699999999999</v>
      </c>
      <c r="K501" s="110">
        <f t="shared" si="161"/>
        <v>77.463000000000008</v>
      </c>
      <c r="L501" s="110">
        <f t="shared" si="162"/>
        <v>76.810680000000005</v>
      </c>
      <c r="M501" s="164">
        <f t="shared" si="163"/>
        <v>76.158360000000002</v>
      </c>
      <c r="AF501" s="23"/>
      <c r="AG501" s="23"/>
    </row>
    <row r="502" spans="1:33" ht="15.75" thickBot="1" x14ac:dyDescent="0.25">
      <c r="A502" s="39"/>
      <c r="B502" s="232"/>
      <c r="C502" s="185">
        <v>3500310</v>
      </c>
      <c r="D502" s="46" t="s">
        <v>524</v>
      </c>
      <c r="E502" s="157"/>
      <c r="F502" s="85"/>
      <c r="G502" s="128"/>
      <c r="H502" s="123">
        <v>81.540000000000006</v>
      </c>
      <c r="I502" s="110">
        <f t="shared" si="159"/>
        <v>80.316900000000004</v>
      </c>
      <c r="J502" s="110">
        <f t="shared" si="160"/>
        <v>77.870699999999999</v>
      </c>
      <c r="K502" s="110">
        <f t="shared" si="161"/>
        <v>77.463000000000008</v>
      </c>
      <c r="L502" s="110">
        <f t="shared" si="162"/>
        <v>76.810680000000005</v>
      </c>
      <c r="M502" s="164">
        <f t="shared" si="163"/>
        <v>76.158360000000002</v>
      </c>
      <c r="AF502" s="23"/>
      <c r="AG502" s="23"/>
    </row>
    <row r="503" spans="1:33" ht="30.75" thickBot="1" x14ac:dyDescent="0.25">
      <c r="A503" s="39"/>
      <c r="B503" s="232"/>
      <c r="C503" s="185">
        <v>35001</v>
      </c>
      <c r="D503" s="46" t="s">
        <v>505</v>
      </c>
      <c r="E503" s="157"/>
      <c r="F503" s="85"/>
      <c r="G503" s="128"/>
      <c r="H503" s="123">
        <v>84.54</v>
      </c>
      <c r="I503" s="110">
        <f t="shared" si="159"/>
        <v>83.271900000000002</v>
      </c>
      <c r="J503" s="110">
        <f t="shared" si="160"/>
        <v>80.735700000000008</v>
      </c>
      <c r="K503" s="110">
        <f t="shared" si="161"/>
        <v>80.313000000000002</v>
      </c>
      <c r="L503" s="110">
        <f t="shared" si="162"/>
        <v>79.636680000000013</v>
      </c>
      <c r="M503" s="164">
        <f t="shared" si="163"/>
        <v>78.960360000000009</v>
      </c>
      <c r="AF503" s="23"/>
      <c r="AG503" s="23"/>
    </row>
    <row r="504" spans="1:33" ht="57" thickBot="1" x14ac:dyDescent="0.25">
      <c r="A504" s="39"/>
      <c r="B504" s="232"/>
      <c r="C504" s="49">
        <v>93</v>
      </c>
      <c r="D504" s="46" t="s">
        <v>139</v>
      </c>
      <c r="E504" s="157" t="s">
        <v>467</v>
      </c>
      <c r="F504" s="85">
        <v>12</v>
      </c>
      <c r="G504" s="128">
        <v>1.38</v>
      </c>
      <c r="H504" s="110">
        <f>SUM(G504*$L$2)</f>
        <v>57.959999999999994</v>
      </c>
      <c r="I504" s="110">
        <f t="shared" si="159"/>
        <v>57.090599999999995</v>
      </c>
      <c r="J504" s="110">
        <f t="shared" si="160"/>
        <v>55.351799999999997</v>
      </c>
      <c r="K504" s="110">
        <f t="shared" si="161"/>
        <v>55.061999999999998</v>
      </c>
      <c r="L504" s="110">
        <f t="shared" si="162"/>
        <v>54.598319999999994</v>
      </c>
      <c r="M504" s="164">
        <f t="shared" si="163"/>
        <v>54.13463999999999</v>
      </c>
      <c r="AF504" s="23" t="e">
        <f>SUM(3000/#REF!)</f>
        <v>#REF!</v>
      </c>
      <c r="AG504" s="23" t="e">
        <f>SUM(10000/#REF!)</f>
        <v>#REF!</v>
      </c>
    </row>
    <row r="505" spans="1:33" ht="15.75" thickBot="1" x14ac:dyDescent="0.25">
      <c r="A505" s="89"/>
      <c r="B505" s="232"/>
      <c r="C505" s="27">
        <v>931</v>
      </c>
      <c r="D505" s="25" t="s">
        <v>136</v>
      </c>
      <c r="E505" s="154"/>
      <c r="F505" s="80"/>
      <c r="G505" s="113">
        <v>0</v>
      </c>
      <c r="H505" s="110">
        <f>SUM(G505*$L$2)</f>
        <v>0</v>
      </c>
      <c r="I505" s="110">
        <f t="shared" si="159"/>
        <v>0</v>
      </c>
      <c r="J505" s="110">
        <f t="shared" si="160"/>
        <v>0</v>
      </c>
      <c r="K505" s="110">
        <f t="shared" si="161"/>
        <v>0</v>
      </c>
      <c r="L505" s="110">
        <f t="shared" si="162"/>
        <v>0</v>
      </c>
      <c r="M505" s="164">
        <f t="shared" si="163"/>
        <v>0</v>
      </c>
      <c r="AF505" s="23" t="e">
        <f>SUM(3000/#REF!)</f>
        <v>#REF!</v>
      </c>
      <c r="AG505" s="23" t="e">
        <f>SUM(10000/#REF!)</f>
        <v>#REF!</v>
      </c>
    </row>
    <row r="506" spans="1:33" ht="15.75" thickBot="1" x14ac:dyDescent="0.25">
      <c r="A506" s="89"/>
      <c r="B506" s="232"/>
      <c r="C506" s="27">
        <v>932</v>
      </c>
      <c r="D506" s="25" t="s">
        <v>137</v>
      </c>
      <c r="E506" s="154"/>
      <c r="F506" s="80"/>
      <c r="G506" s="113">
        <v>0.68622516556291402</v>
      </c>
      <c r="H506" s="110">
        <f>SUM(G506*$L$2)</f>
        <v>28.821456953642389</v>
      </c>
      <c r="I506" s="110">
        <f t="shared" si="159"/>
        <v>28.389135099337754</v>
      </c>
      <c r="J506" s="110">
        <f t="shared" si="160"/>
        <v>27.524491390728482</v>
      </c>
      <c r="K506" s="110">
        <f t="shared" si="161"/>
        <v>27.380384105960271</v>
      </c>
      <c r="L506" s="110">
        <f t="shared" si="162"/>
        <v>27.14981245033113</v>
      </c>
      <c r="M506" s="164">
        <f t="shared" si="163"/>
        <v>26.919240794701992</v>
      </c>
      <c r="AF506" s="23" t="e">
        <f>SUM(3000/#REF!)</f>
        <v>#REF!</v>
      </c>
      <c r="AG506" s="23" t="e">
        <f>SUM(10000/#REF!)</f>
        <v>#REF!</v>
      </c>
    </row>
    <row r="507" spans="1:33" ht="15.75" thickBot="1" x14ac:dyDescent="0.25">
      <c r="A507" s="89"/>
      <c r="B507" s="232"/>
      <c r="C507" s="65">
        <v>933</v>
      </c>
      <c r="D507" s="63" t="s">
        <v>138</v>
      </c>
      <c r="E507" s="155"/>
      <c r="F507" s="165"/>
      <c r="G507" s="130">
        <v>0.91475894039735095</v>
      </c>
      <c r="H507" s="166">
        <f>SUM(G507*$L$2)</f>
        <v>38.419875496688739</v>
      </c>
      <c r="I507" s="166">
        <f t="shared" si="159"/>
        <v>37.843577364238406</v>
      </c>
      <c r="J507" s="166">
        <f t="shared" si="160"/>
        <v>36.690981099337748</v>
      </c>
      <c r="K507" s="166">
        <f t="shared" si="161"/>
        <v>36.498881721854303</v>
      </c>
      <c r="L507" s="166">
        <f t="shared" si="162"/>
        <v>36.191522717880794</v>
      </c>
      <c r="M507" s="167">
        <f t="shared" si="163"/>
        <v>35.884163713907284</v>
      </c>
      <c r="AF507" s="23" t="e">
        <f>SUM(3000/#REF!)</f>
        <v>#REF!</v>
      </c>
      <c r="AG507" s="23" t="e">
        <f>SUM(10000/#REF!)</f>
        <v>#REF!</v>
      </c>
    </row>
    <row r="508" spans="1:33" s="86" customFormat="1" ht="5.25" customHeight="1" x14ac:dyDescent="0.2">
      <c r="A508" s="89"/>
      <c r="B508" s="90"/>
      <c r="C508" s="91"/>
      <c r="D508" s="92"/>
      <c r="E508" s="92"/>
      <c r="F508" s="93"/>
      <c r="G508" s="141"/>
      <c r="AF508" s="23" t="e">
        <f>SUM(3000/#REF!)</f>
        <v>#REF!</v>
      </c>
      <c r="AG508" s="23" t="e">
        <f>SUM(10000/#REF!)</f>
        <v>#REF!</v>
      </c>
    </row>
    <row r="509" spans="1:33" ht="6" customHeight="1" x14ac:dyDescent="0.2">
      <c r="B509" s="229"/>
      <c r="C509" s="229"/>
      <c r="D509" s="229"/>
      <c r="E509" s="229"/>
      <c r="F509" s="229"/>
      <c r="G509" s="229"/>
    </row>
    <row r="510" spans="1:33" ht="13.5" customHeight="1" x14ac:dyDescent="0.2"/>
  </sheetData>
  <mergeCells count="37">
    <mergeCell ref="F352:F354"/>
    <mergeCell ref="E364:E367"/>
    <mergeCell ref="E361:E363"/>
    <mergeCell ref="B509:G509"/>
    <mergeCell ref="B429:B445"/>
    <mergeCell ref="B446:B473"/>
    <mergeCell ref="B474:B507"/>
    <mergeCell ref="B391:B407"/>
    <mergeCell ref="E398:E400"/>
    <mergeCell ref="B408:B419"/>
    <mergeCell ref="B420:B428"/>
    <mergeCell ref="E385:E387"/>
    <mergeCell ref="B373:B390"/>
    <mergeCell ref="E373:E377"/>
    <mergeCell ref="E355:E357"/>
    <mergeCell ref="E378:E382"/>
    <mergeCell ref="B10:B45"/>
    <mergeCell ref="B46:B72"/>
    <mergeCell ref="B73:B110"/>
    <mergeCell ref="B111:B116"/>
    <mergeCell ref="B117:B347"/>
    <mergeCell ref="B352:B372"/>
    <mergeCell ref="E352:E354"/>
    <mergeCell ref="H1:J1"/>
    <mergeCell ref="B4:M4"/>
    <mergeCell ref="B6:M6"/>
    <mergeCell ref="B7:B9"/>
    <mergeCell ref="C7:C9"/>
    <mergeCell ref="D7:D9"/>
    <mergeCell ref="E7:E9"/>
    <mergeCell ref="F7:F9"/>
    <mergeCell ref="H7:H9"/>
    <mergeCell ref="I7:I9"/>
    <mergeCell ref="J7:J9"/>
    <mergeCell ref="K7:K9"/>
    <mergeCell ref="L7:L9"/>
    <mergeCell ref="M7:M9"/>
  </mergeCells>
  <conditionalFormatting sqref="I302:M302 H413:H507 H10:H411">
    <cfRule type="cellIs" dxfId="0" priority="2" operator="equal">
      <formula>27</formula>
    </cfRule>
  </conditionalFormatting>
  <hyperlinks>
    <hyperlink ref="B2" r:id="rId1" display="ВЕСЬ ТОВАР В НАЛИЧИИ НА СКЛАДЕ                                                    наш сайт WWW.MESTPROM.COM" xr:uid="{00000000-0004-0000-0100-000000000000}"/>
  </hyperlinks>
  <pageMargins left="0" right="0" top="0" bottom="0" header="0.51180555555555496" footer="0"/>
  <pageSetup paperSize="9" scale="90" firstPageNumber="0" orientation="portrait" r:id="rId2"/>
  <headerFooter>
    <oddFooter>&amp;R Стр.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ПРАЙС-ЛИСТ БЕЗ ПДВ</vt:lpstr>
      <vt:lpstr>ПРАЙС-ЛИСТ з ПДВ</vt:lpstr>
      <vt:lpstr>'ПРАЙС-ЛИСТ БЕЗ ПДВ'!Область_друку</vt:lpstr>
    </vt:vector>
  </TitlesOfParts>
  <Company>МЕСТПРОМ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User</cp:lastModifiedBy>
  <cp:revision>7</cp:revision>
  <cp:lastPrinted>2023-09-28T13:05:06Z</cp:lastPrinted>
  <dcterms:created xsi:type="dcterms:W3CDTF">2009-05-05T06:43:08Z</dcterms:created>
  <dcterms:modified xsi:type="dcterms:W3CDTF">2025-09-11T11:04:16Z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МЕСТПРОМ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